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7925" windowHeight="9630" tabRatio="737" activeTab="4"/>
  </bookViews>
  <sheets>
    <sheet name="info" sheetId="7" r:id="rId1"/>
    <sheet name="STEM doelen" sheetId="8" r:id="rId2"/>
    <sheet name="Geint lp doelen" sheetId="36" r:id="rId3"/>
    <sheet name="Voeten- extra doelen" sheetId="40" r:id="rId4"/>
    <sheet name="PL1" sheetId="2" r:id="rId5"/>
    <sheet name="PG1" sheetId="37" r:id="rId6"/>
    <sheet name="PGC1" sheetId="38" r:id="rId7"/>
    <sheet name="PGCT1" sheetId="39" r:id="rId8"/>
    <sheet name="PL2" sheetId="3" r:id="rId9"/>
    <sheet name="PG3" sheetId="41" r:id="rId10"/>
    <sheet name="PGC4" sheetId="5" r:id="rId11"/>
    <sheet name="PGCT5" sheetId="4" r:id="rId12"/>
  </sheets>
  <definedNames>
    <definedName name="keuze">'PL1'!$D$4:$G$4</definedName>
    <definedName name="Keuzes">'PL1'!$O$2:$O$6</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L41" i="4"/>
  <c r="K39"/>
  <c r="M39"/>
  <c r="K37"/>
  <c r="M37"/>
  <c r="K35"/>
  <c r="M35"/>
  <c r="K33"/>
  <c r="M33"/>
  <c r="K31"/>
  <c r="M31"/>
  <c r="K29"/>
  <c r="M29"/>
  <c r="K27"/>
  <c r="M27"/>
  <c r="K25"/>
  <c r="M25"/>
  <c r="K23"/>
  <c r="M23"/>
  <c r="K21"/>
  <c r="M21"/>
  <c r="K19"/>
  <c r="M19"/>
  <c r="K17"/>
  <c r="M17"/>
  <c r="K15"/>
  <c r="M15"/>
  <c r="K13"/>
  <c r="M13"/>
  <c r="K11"/>
  <c r="M11"/>
  <c r="K9"/>
  <c r="M9"/>
  <c r="K7"/>
  <c r="M7"/>
  <c r="Q5"/>
  <c r="K5"/>
  <c r="M5"/>
  <c r="Q4"/>
  <c r="Q3"/>
  <c r="Q2"/>
  <c r="K39" i="41"/>
  <c r="K37"/>
  <c r="K35"/>
  <c r="K33"/>
  <c r="K31"/>
  <c r="K29"/>
  <c r="K27"/>
  <c r="K25"/>
  <c r="K23"/>
  <c r="K21"/>
  <c r="K19"/>
  <c r="K17"/>
  <c r="K15"/>
  <c r="K13"/>
  <c r="K11"/>
  <c r="K9"/>
  <c r="K7"/>
  <c r="O5"/>
  <c r="K5"/>
  <c r="O4"/>
  <c r="O3"/>
  <c r="O2"/>
  <c r="K15" i="5"/>
  <c r="K13"/>
  <c r="K11"/>
  <c r="K9"/>
  <c r="K7"/>
  <c r="O5"/>
  <c r="K5"/>
  <c r="O4"/>
  <c r="O3"/>
  <c r="O2"/>
  <c r="Q5" i="39"/>
  <c r="Q4"/>
  <c r="Q3"/>
  <c r="Q2"/>
  <c r="O5" i="38"/>
  <c r="O4"/>
  <c r="O3"/>
  <c r="O2"/>
  <c r="O5" i="37"/>
  <c r="O4"/>
  <c r="O3"/>
  <c r="O2"/>
  <c r="O5" i="3"/>
  <c r="O4"/>
  <c r="O3"/>
  <c r="O2"/>
  <c r="O5" i="2"/>
  <c r="O4"/>
  <c r="O3"/>
  <c r="O2"/>
  <c r="AS9" i="8"/>
  <c r="AR9"/>
  <c r="AQ9"/>
  <c r="AP9"/>
  <c r="AO9"/>
  <c r="AN9"/>
  <c r="AM9"/>
  <c r="AL9"/>
  <c r="AK9"/>
  <c r="AJ9"/>
  <c r="AI9"/>
  <c r="AH9"/>
  <c r="AG9"/>
  <c r="AF9"/>
  <c r="AE9"/>
  <c r="AD9"/>
  <c r="AC9"/>
  <c r="AB9"/>
  <c r="AA9"/>
  <c r="Z9"/>
  <c r="Y9"/>
  <c r="X9"/>
  <c r="W9"/>
  <c r="V9"/>
  <c r="U9"/>
  <c r="T9"/>
  <c r="S9"/>
  <c r="R9"/>
  <c r="Q9"/>
  <c r="P9"/>
  <c r="AS70"/>
  <c r="AR70"/>
  <c r="AQ70"/>
  <c r="AP70"/>
  <c r="AO70"/>
  <c r="AN70"/>
  <c r="AM70"/>
  <c r="AL70"/>
  <c r="AK70"/>
  <c r="AJ70"/>
  <c r="AI70"/>
  <c r="AH70"/>
  <c r="AG70"/>
  <c r="AF70"/>
  <c r="AE70"/>
  <c r="AD70"/>
  <c r="AC70"/>
  <c r="AB70"/>
  <c r="AA70"/>
  <c r="Z70"/>
  <c r="Y70"/>
  <c r="X70"/>
  <c r="W70"/>
  <c r="V70"/>
  <c r="U70"/>
  <c r="T70"/>
  <c r="S70"/>
  <c r="R70"/>
  <c r="Q70"/>
  <c r="P70"/>
  <c r="P7"/>
  <c r="Q7"/>
  <c r="R7"/>
  <c r="S7"/>
  <c r="T7"/>
  <c r="U7"/>
  <c r="V7"/>
  <c r="W7"/>
  <c r="X7"/>
  <c r="Y7"/>
  <c r="Z7"/>
  <c r="AA7"/>
  <c r="AB7"/>
  <c r="AC7"/>
  <c r="AD7"/>
  <c r="AE7"/>
  <c r="AF7"/>
  <c r="AG7"/>
  <c r="AH7"/>
  <c r="AI7"/>
  <c r="AJ7"/>
  <c r="AK7"/>
  <c r="AL7"/>
  <c r="AM7"/>
  <c r="AN7"/>
  <c r="AO7"/>
  <c r="AP7"/>
  <c r="AQ7"/>
  <c r="AR7"/>
  <c r="AS7"/>
  <c r="P11"/>
  <c r="Q11"/>
  <c r="R11"/>
  <c r="S11"/>
  <c r="T11"/>
  <c r="U11"/>
  <c r="V11"/>
  <c r="W11"/>
  <c r="X11"/>
  <c r="Y11"/>
  <c r="Z11"/>
  <c r="AA11"/>
  <c r="AB11"/>
  <c r="AC11"/>
  <c r="AD11"/>
  <c r="AE11"/>
  <c r="AF11"/>
  <c r="AG11"/>
  <c r="AH11"/>
  <c r="AI11"/>
  <c r="AJ11"/>
  <c r="AK11"/>
  <c r="AL11"/>
  <c r="AM11"/>
  <c r="AN11"/>
  <c r="AO11"/>
  <c r="AP11"/>
  <c r="AQ11"/>
  <c r="AR11"/>
  <c r="AS11"/>
  <c r="K41" i="4"/>
  <c r="AT27" i="40"/>
  <c r="AS27"/>
  <c r="AR27"/>
  <c r="AQ27"/>
  <c r="AP27"/>
  <c r="AO27"/>
  <c r="AN27"/>
  <c r="AM27"/>
  <c r="AL27"/>
  <c r="AK27"/>
  <c r="AJ27"/>
  <c r="AI27"/>
  <c r="AH27"/>
  <c r="AG27"/>
  <c r="AF27"/>
  <c r="AE27"/>
  <c r="AD27"/>
  <c r="AC27"/>
  <c r="AB27"/>
  <c r="AA27"/>
  <c r="Z27"/>
  <c r="Y27"/>
  <c r="X27"/>
  <c r="W27"/>
  <c r="V27"/>
  <c r="U27"/>
  <c r="T27"/>
  <c r="S27"/>
  <c r="R27"/>
  <c r="Q27"/>
  <c r="AT25"/>
  <c r="AS25"/>
  <c r="AR25"/>
  <c r="AQ25"/>
  <c r="AP25"/>
  <c r="AO25"/>
  <c r="AN25"/>
  <c r="AM25"/>
  <c r="AL25"/>
  <c r="AK25"/>
  <c r="AJ25"/>
  <c r="AI25"/>
  <c r="AH25"/>
  <c r="AG25"/>
  <c r="AF25"/>
  <c r="AE25"/>
  <c r="AD25"/>
  <c r="AC25"/>
  <c r="AB25"/>
  <c r="AA25"/>
  <c r="Z25"/>
  <c r="Y25"/>
  <c r="X25"/>
  <c r="W25"/>
  <c r="V25"/>
  <c r="U25"/>
  <c r="T25"/>
  <c r="S25"/>
  <c r="R25"/>
  <c r="Q25"/>
  <c r="AT23"/>
  <c r="AS23"/>
  <c r="AR23"/>
  <c r="AQ23"/>
  <c r="AP23"/>
  <c r="AO23"/>
  <c r="AN23"/>
  <c r="AM23"/>
  <c r="AL23"/>
  <c r="AK23"/>
  <c r="AJ23"/>
  <c r="AI23"/>
  <c r="AH23"/>
  <c r="AG23"/>
  <c r="AF23"/>
  <c r="AE23"/>
  <c r="AD23"/>
  <c r="AC23"/>
  <c r="AB23"/>
  <c r="AA23"/>
  <c r="Z23"/>
  <c r="Y23"/>
  <c r="X23"/>
  <c r="W23"/>
  <c r="V23"/>
  <c r="U23"/>
  <c r="T23"/>
  <c r="S23"/>
  <c r="R23"/>
  <c r="Q23"/>
  <c r="AT21"/>
  <c r="AS21"/>
  <c r="AR21"/>
  <c r="AQ21"/>
  <c r="AP21"/>
  <c r="AO21"/>
  <c r="AN21"/>
  <c r="AM21"/>
  <c r="AL21"/>
  <c r="AK21"/>
  <c r="AJ21"/>
  <c r="AI21"/>
  <c r="AH21"/>
  <c r="AG21"/>
  <c r="AF21"/>
  <c r="AE21"/>
  <c r="AD21"/>
  <c r="AC21"/>
  <c r="AB21"/>
  <c r="AA21"/>
  <c r="Z21"/>
  <c r="Y21"/>
  <c r="X21"/>
  <c r="W21"/>
  <c r="V21"/>
  <c r="U21"/>
  <c r="T21"/>
  <c r="S21"/>
  <c r="R21"/>
  <c r="Q21"/>
  <c r="AT19"/>
  <c r="AS19"/>
  <c r="AR19"/>
  <c r="AQ19"/>
  <c r="AP19"/>
  <c r="AO19"/>
  <c r="AN19"/>
  <c r="AM19"/>
  <c r="AL19"/>
  <c r="AK19"/>
  <c r="AJ19"/>
  <c r="AI19"/>
  <c r="AH19"/>
  <c r="AG19"/>
  <c r="AF19"/>
  <c r="AE19"/>
  <c r="AD19"/>
  <c r="AC19"/>
  <c r="AB19"/>
  <c r="AA19"/>
  <c r="Z19"/>
  <c r="Y19"/>
  <c r="X19"/>
  <c r="W19"/>
  <c r="V19"/>
  <c r="U19"/>
  <c r="T19"/>
  <c r="S19"/>
  <c r="R19"/>
  <c r="Q19"/>
  <c r="AT17"/>
  <c r="AS17"/>
  <c r="AR17"/>
  <c r="AQ17"/>
  <c r="AP17"/>
  <c r="AO17"/>
  <c r="AN17"/>
  <c r="AM17"/>
  <c r="AL17"/>
  <c r="AK17"/>
  <c r="AK15"/>
  <c r="AK39"/>
  <c r="AJ17"/>
  <c r="AI17"/>
  <c r="AH17"/>
  <c r="AG17"/>
  <c r="AF17"/>
  <c r="AE17"/>
  <c r="AD17"/>
  <c r="AC17"/>
  <c r="AC15"/>
  <c r="AC39"/>
  <c r="AB17"/>
  <c r="AA17"/>
  <c r="Z17"/>
  <c r="Y17"/>
  <c r="X17"/>
  <c r="W17"/>
  <c r="V17"/>
  <c r="U17"/>
  <c r="U15"/>
  <c r="U39"/>
  <c r="T17"/>
  <c r="S17"/>
  <c r="R17"/>
  <c r="Q17"/>
  <c r="AT15"/>
  <c r="AS15"/>
  <c r="AR15"/>
  <c r="AQ15"/>
  <c r="AP15"/>
  <c r="AO15"/>
  <c r="AN15"/>
  <c r="AM15"/>
  <c r="AL15"/>
  <c r="AJ15"/>
  <c r="AI15"/>
  <c r="AH15"/>
  <c r="AG15"/>
  <c r="AF15"/>
  <c r="AE15"/>
  <c r="AD15"/>
  <c r="AB15"/>
  <c r="AA15"/>
  <c r="Z15"/>
  <c r="Y15"/>
  <c r="X15"/>
  <c r="W15"/>
  <c r="V15"/>
  <c r="T15"/>
  <c r="S15"/>
  <c r="R15"/>
  <c r="Q15"/>
  <c r="AT13"/>
  <c r="AS13"/>
  <c r="AR13"/>
  <c r="AQ13"/>
  <c r="AP13"/>
  <c r="AO13"/>
  <c r="AN13"/>
  <c r="AM13"/>
  <c r="AL13"/>
  <c r="AK13"/>
  <c r="AJ13"/>
  <c r="AI13"/>
  <c r="AH13"/>
  <c r="AG13"/>
  <c r="AF13"/>
  <c r="AE13"/>
  <c r="AD13"/>
  <c r="AC13"/>
  <c r="AB13"/>
  <c r="AA13"/>
  <c r="Z13"/>
  <c r="Y13"/>
  <c r="X13"/>
  <c r="W13"/>
  <c r="V13"/>
  <c r="U13"/>
  <c r="T13"/>
  <c r="S13"/>
  <c r="R13"/>
  <c r="Q13"/>
  <c r="AT11"/>
  <c r="AS11"/>
  <c r="AR11"/>
  <c r="AQ11"/>
  <c r="AP11"/>
  <c r="AO11"/>
  <c r="AN11"/>
  <c r="AM11"/>
  <c r="AL11"/>
  <c r="AK11"/>
  <c r="AJ11"/>
  <c r="AI11"/>
  <c r="AH11"/>
  <c r="AG11"/>
  <c r="AF11"/>
  <c r="AE11"/>
  <c r="AD11"/>
  <c r="AC11"/>
  <c r="AB11"/>
  <c r="AA11"/>
  <c r="Z11"/>
  <c r="Y11"/>
  <c r="X11"/>
  <c r="W11"/>
  <c r="V11"/>
  <c r="U11"/>
  <c r="T11"/>
  <c r="S11"/>
  <c r="R11"/>
  <c r="Q11"/>
  <c r="AT9"/>
  <c r="AS9"/>
  <c r="AR9"/>
  <c r="AQ9"/>
  <c r="AP9"/>
  <c r="AO9"/>
  <c r="AN9"/>
  <c r="AM9"/>
  <c r="AL9"/>
  <c r="AK9"/>
  <c r="AJ9"/>
  <c r="AI9"/>
  <c r="AH9"/>
  <c r="AG9"/>
  <c r="AF9"/>
  <c r="AE9"/>
  <c r="AD9"/>
  <c r="AC9"/>
  <c r="AB9"/>
  <c r="AA9"/>
  <c r="Z9"/>
  <c r="Y9"/>
  <c r="X9"/>
  <c r="W9"/>
  <c r="V9"/>
  <c r="U9"/>
  <c r="T9"/>
  <c r="S9"/>
  <c r="R9"/>
  <c r="Q9"/>
  <c r="AT7"/>
  <c r="AS7"/>
  <c r="AR7"/>
  <c r="AQ7"/>
  <c r="AP7"/>
  <c r="AO7"/>
  <c r="AN7"/>
  <c r="AM7"/>
  <c r="AL7"/>
  <c r="AK7"/>
  <c r="AJ7"/>
  <c r="AI7"/>
  <c r="AH7"/>
  <c r="AG7"/>
  <c r="AF7"/>
  <c r="AE7"/>
  <c r="AD7"/>
  <c r="AC7"/>
  <c r="AB7"/>
  <c r="AA7"/>
  <c r="Z7"/>
  <c r="Y7"/>
  <c r="X7"/>
  <c r="W7"/>
  <c r="V7"/>
  <c r="U7"/>
  <c r="T7"/>
  <c r="S7"/>
  <c r="R7"/>
  <c r="Q7"/>
  <c r="AT5"/>
  <c r="AS5"/>
  <c r="AR5"/>
  <c r="AQ5"/>
  <c r="AP5"/>
  <c r="AO5"/>
  <c r="AN5"/>
  <c r="AM5"/>
  <c r="AL5"/>
  <c r="AK5"/>
  <c r="AJ5"/>
  <c r="AI5"/>
  <c r="AH5"/>
  <c r="AG5"/>
  <c r="AF5"/>
  <c r="AE5"/>
  <c r="AD5"/>
  <c r="AC5"/>
  <c r="AB5"/>
  <c r="AA5"/>
  <c r="Z5"/>
  <c r="Y5"/>
  <c r="X5"/>
  <c r="W5"/>
  <c r="V5"/>
  <c r="U5"/>
  <c r="T5"/>
  <c r="S5"/>
  <c r="R5"/>
  <c r="Q5"/>
  <c r="AT3"/>
  <c r="AT31"/>
  <c r="AS3"/>
  <c r="AR3"/>
  <c r="AR31"/>
  <c r="AQ3"/>
  <c r="AQ31"/>
  <c r="AP3"/>
  <c r="AO3"/>
  <c r="AN3"/>
  <c r="AN31"/>
  <c r="AM3"/>
  <c r="AL3"/>
  <c r="AL31"/>
  <c r="AK3"/>
  <c r="AK31"/>
  <c r="AJ3"/>
  <c r="AJ31"/>
  <c r="AI3"/>
  <c r="AI31"/>
  <c r="AH3"/>
  <c r="AG3"/>
  <c r="AG31"/>
  <c r="AF3"/>
  <c r="AF31"/>
  <c r="AF33"/>
  <c r="AE3"/>
  <c r="AD3"/>
  <c r="AC3"/>
  <c r="AC31"/>
  <c r="AB3"/>
  <c r="AB31"/>
  <c r="AA3"/>
  <c r="AA31"/>
  <c r="Z3"/>
  <c r="Y3"/>
  <c r="Y31"/>
  <c r="X3"/>
  <c r="X31"/>
  <c r="X33"/>
  <c r="W3"/>
  <c r="V3"/>
  <c r="U3"/>
  <c r="U31"/>
  <c r="T3"/>
  <c r="T31"/>
  <c r="S3"/>
  <c r="S31"/>
  <c r="R3"/>
  <c r="Q3"/>
  <c r="AT63" i="36"/>
  <c r="AS63"/>
  <c r="AR63"/>
  <c r="AQ63"/>
  <c r="AP63"/>
  <c r="AO63"/>
  <c r="AN63"/>
  <c r="AM63"/>
  <c r="AL63"/>
  <c r="AK63"/>
  <c r="AJ63"/>
  <c r="AI63"/>
  <c r="AH63"/>
  <c r="AG63"/>
  <c r="AF63"/>
  <c r="AE63"/>
  <c r="AD63"/>
  <c r="AC63"/>
  <c r="AB63"/>
  <c r="AA63"/>
  <c r="Z63"/>
  <c r="Y63"/>
  <c r="X63"/>
  <c r="W63"/>
  <c r="V63"/>
  <c r="U63"/>
  <c r="T63"/>
  <c r="S63"/>
  <c r="R63"/>
  <c r="Q63"/>
  <c r="AT61"/>
  <c r="AS61"/>
  <c r="AR61"/>
  <c r="AQ61"/>
  <c r="AP61"/>
  <c r="AO61"/>
  <c r="AN61"/>
  <c r="AM61"/>
  <c r="AL61"/>
  <c r="AK61"/>
  <c r="AJ61"/>
  <c r="AI61"/>
  <c r="AH61"/>
  <c r="AG61"/>
  <c r="AF61"/>
  <c r="AE61"/>
  <c r="AD61"/>
  <c r="AC61"/>
  <c r="AB61"/>
  <c r="AA61"/>
  <c r="Z61"/>
  <c r="Y61"/>
  <c r="X61"/>
  <c r="W61"/>
  <c r="V61"/>
  <c r="U61"/>
  <c r="T61"/>
  <c r="S61"/>
  <c r="R61"/>
  <c r="Q61"/>
  <c r="AT59"/>
  <c r="AS59"/>
  <c r="AR59"/>
  <c r="AQ59"/>
  <c r="AP59"/>
  <c r="AO59"/>
  <c r="AN59"/>
  <c r="AM59"/>
  <c r="AL59"/>
  <c r="AK59"/>
  <c r="AJ59"/>
  <c r="AI59"/>
  <c r="AH59"/>
  <c r="AG59"/>
  <c r="AF59"/>
  <c r="AE59"/>
  <c r="AD59"/>
  <c r="AC59"/>
  <c r="AB59"/>
  <c r="AA59"/>
  <c r="Z59"/>
  <c r="Y59"/>
  <c r="X59"/>
  <c r="W59"/>
  <c r="V59"/>
  <c r="U59"/>
  <c r="T59"/>
  <c r="S59"/>
  <c r="R59"/>
  <c r="Q59"/>
  <c r="AT57"/>
  <c r="AS57"/>
  <c r="AR57"/>
  <c r="AQ57"/>
  <c r="AP57"/>
  <c r="AO57"/>
  <c r="AN57"/>
  <c r="AM57"/>
  <c r="AL57"/>
  <c r="AK57"/>
  <c r="AJ57"/>
  <c r="AI57"/>
  <c r="AH57"/>
  <c r="AG57"/>
  <c r="AF57"/>
  <c r="AE57"/>
  <c r="AD57"/>
  <c r="AC57"/>
  <c r="AB57"/>
  <c r="AA57"/>
  <c r="Z57"/>
  <c r="Y57"/>
  <c r="X57"/>
  <c r="W57"/>
  <c r="V57"/>
  <c r="U57"/>
  <c r="T57"/>
  <c r="S57"/>
  <c r="R57"/>
  <c r="Q57"/>
  <c r="AT55"/>
  <c r="AS55"/>
  <c r="AR55"/>
  <c r="AQ55"/>
  <c r="AP55"/>
  <c r="AO55"/>
  <c r="AN55"/>
  <c r="AM55"/>
  <c r="AL55"/>
  <c r="AK55"/>
  <c r="AJ55"/>
  <c r="AI55"/>
  <c r="AH55"/>
  <c r="AG55"/>
  <c r="AF55"/>
  <c r="AE55"/>
  <c r="AD55"/>
  <c r="AC55"/>
  <c r="AB55"/>
  <c r="AA55"/>
  <c r="Z55"/>
  <c r="Y55"/>
  <c r="X55"/>
  <c r="W55"/>
  <c r="V55"/>
  <c r="U55"/>
  <c r="T55"/>
  <c r="S55"/>
  <c r="R55"/>
  <c r="Q55"/>
  <c r="AT53"/>
  <c r="AS53"/>
  <c r="AR53"/>
  <c r="AQ53"/>
  <c r="AP53"/>
  <c r="AO53"/>
  <c r="AN53"/>
  <c r="AM53"/>
  <c r="AL53"/>
  <c r="AK53"/>
  <c r="AJ53"/>
  <c r="AI53"/>
  <c r="AH53"/>
  <c r="AG53"/>
  <c r="AF53"/>
  <c r="AE53"/>
  <c r="AD53"/>
  <c r="AC53"/>
  <c r="AB53"/>
  <c r="AA53"/>
  <c r="Z53"/>
  <c r="Y53"/>
  <c r="X53"/>
  <c r="W53"/>
  <c r="V53"/>
  <c r="U53"/>
  <c r="T53"/>
  <c r="S53"/>
  <c r="R53"/>
  <c r="Q53"/>
  <c r="AT51"/>
  <c r="AS51"/>
  <c r="AR51"/>
  <c r="AQ51"/>
  <c r="AP51"/>
  <c r="AO51"/>
  <c r="AN51"/>
  <c r="AM51"/>
  <c r="AL51"/>
  <c r="AK51"/>
  <c r="AJ51"/>
  <c r="AI51"/>
  <c r="AH51"/>
  <c r="AG51"/>
  <c r="AF51"/>
  <c r="AE51"/>
  <c r="AD51"/>
  <c r="AC51"/>
  <c r="AB51"/>
  <c r="AA51"/>
  <c r="Z51"/>
  <c r="Y51"/>
  <c r="X51"/>
  <c r="W51"/>
  <c r="V51"/>
  <c r="U51"/>
  <c r="T51"/>
  <c r="S51"/>
  <c r="R51"/>
  <c r="Q51"/>
  <c r="AT49"/>
  <c r="AS49"/>
  <c r="AR49"/>
  <c r="AQ49"/>
  <c r="AP49"/>
  <c r="AO49"/>
  <c r="AN49"/>
  <c r="AM49"/>
  <c r="AL49"/>
  <c r="AK49"/>
  <c r="AJ49"/>
  <c r="AI49"/>
  <c r="AH49"/>
  <c r="AG49"/>
  <c r="AF49"/>
  <c r="AE49"/>
  <c r="AD49"/>
  <c r="AC49"/>
  <c r="AB49"/>
  <c r="AA49"/>
  <c r="Z49"/>
  <c r="Y49"/>
  <c r="X49"/>
  <c r="W49"/>
  <c r="V49"/>
  <c r="U49"/>
  <c r="T49"/>
  <c r="S49"/>
  <c r="R49"/>
  <c r="Q49"/>
  <c r="AT47"/>
  <c r="AS47"/>
  <c r="AR47"/>
  <c r="AQ47"/>
  <c r="AP47"/>
  <c r="AO47"/>
  <c r="AN47"/>
  <c r="AM47"/>
  <c r="AL47"/>
  <c r="AK47"/>
  <c r="AJ47"/>
  <c r="AI47"/>
  <c r="AH47"/>
  <c r="AG47"/>
  <c r="AF47"/>
  <c r="AE47"/>
  <c r="AD47"/>
  <c r="AC47"/>
  <c r="AB47"/>
  <c r="AA47"/>
  <c r="Z47"/>
  <c r="Y47"/>
  <c r="X47"/>
  <c r="W47"/>
  <c r="V47"/>
  <c r="U47"/>
  <c r="T47"/>
  <c r="S47"/>
  <c r="R47"/>
  <c r="Q47"/>
  <c r="AT45"/>
  <c r="AS45"/>
  <c r="AR45"/>
  <c r="AQ45"/>
  <c r="AP45"/>
  <c r="AO45"/>
  <c r="AN45"/>
  <c r="AM45"/>
  <c r="AL45"/>
  <c r="AK45"/>
  <c r="AJ45"/>
  <c r="AI45"/>
  <c r="AH45"/>
  <c r="AG45"/>
  <c r="AF45"/>
  <c r="AE45"/>
  <c r="AD45"/>
  <c r="AC45"/>
  <c r="AB45"/>
  <c r="AA45"/>
  <c r="Z45"/>
  <c r="Y45"/>
  <c r="X45"/>
  <c r="W45"/>
  <c r="V45"/>
  <c r="U45"/>
  <c r="T45"/>
  <c r="S45"/>
  <c r="R45"/>
  <c r="Q45"/>
  <c r="AT43"/>
  <c r="AS43"/>
  <c r="AR43"/>
  <c r="AQ43"/>
  <c r="AP43"/>
  <c r="AO43"/>
  <c r="AN43"/>
  <c r="AM43"/>
  <c r="AL43"/>
  <c r="AK43"/>
  <c r="AJ43"/>
  <c r="AI43"/>
  <c r="AH43"/>
  <c r="AG43"/>
  <c r="AF43"/>
  <c r="AE43"/>
  <c r="AD43"/>
  <c r="AC43"/>
  <c r="AB43"/>
  <c r="AA43"/>
  <c r="Z43"/>
  <c r="Y43"/>
  <c r="X43"/>
  <c r="W43"/>
  <c r="V43"/>
  <c r="U43"/>
  <c r="T43"/>
  <c r="S43"/>
  <c r="R43"/>
  <c r="Q43"/>
  <c r="AT41"/>
  <c r="AS41"/>
  <c r="AR41"/>
  <c r="AQ41"/>
  <c r="AP41"/>
  <c r="AO41"/>
  <c r="AN41"/>
  <c r="AM41"/>
  <c r="AL41"/>
  <c r="AK41"/>
  <c r="AJ41"/>
  <c r="AI41"/>
  <c r="AH41"/>
  <c r="AG41"/>
  <c r="AF41"/>
  <c r="AE41"/>
  <c r="AD41"/>
  <c r="AC41"/>
  <c r="AB41"/>
  <c r="AA41"/>
  <c r="Z41"/>
  <c r="Y41"/>
  <c r="X41"/>
  <c r="W41"/>
  <c r="V41"/>
  <c r="U41"/>
  <c r="T41"/>
  <c r="S41"/>
  <c r="R41"/>
  <c r="Q41"/>
  <c r="AT39"/>
  <c r="AS39"/>
  <c r="AR39"/>
  <c r="AQ39"/>
  <c r="AP39"/>
  <c r="AO39"/>
  <c r="AN39"/>
  <c r="AM39"/>
  <c r="AL39"/>
  <c r="AK39"/>
  <c r="AJ39"/>
  <c r="AI39"/>
  <c r="AH39"/>
  <c r="AG39"/>
  <c r="AF39"/>
  <c r="AE39"/>
  <c r="AD39"/>
  <c r="AC39"/>
  <c r="AB39"/>
  <c r="AA39"/>
  <c r="Z39"/>
  <c r="Y39"/>
  <c r="X39"/>
  <c r="W39"/>
  <c r="V39"/>
  <c r="U39"/>
  <c r="T39"/>
  <c r="S39"/>
  <c r="R39"/>
  <c r="Q39"/>
  <c r="AT37"/>
  <c r="AS37"/>
  <c r="AR37"/>
  <c r="AQ37"/>
  <c r="AP37"/>
  <c r="AO37"/>
  <c r="AN37"/>
  <c r="AM37"/>
  <c r="AL37"/>
  <c r="AK37"/>
  <c r="AJ37"/>
  <c r="AI37"/>
  <c r="AH37"/>
  <c r="AG37"/>
  <c r="AF37"/>
  <c r="AE37"/>
  <c r="AD37"/>
  <c r="AC37"/>
  <c r="AB37"/>
  <c r="AA37"/>
  <c r="Z37"/>
  <c r="Y37"/>
  <c r="X37"/>
  <c r="W37"/>
  <c r="V37"/>
  <c r="U37"/>
  <c r="T37"/>
  <c r="S37"/>
  <c r="R37"/>
  <c r="Q37"/>
  <c r="AT35"/>
  <c r="AS35"/>
  <c r="AR35"/>
  <c r="AQ35"/>
  <c r="AP35"/>
  <c r="AO35"/>
  <c r="AN35"/>
  <c r="AM35"/>
  <c r="AL35"/>
  <c r="AK35"/>
  <c r="AJ35"/>
  <c r="AI35"/>
  <c r="AH35"/>
  <c r="AG35"/>
  <c r="AF35"/>
  <c r="AE35"/>
  <c r="AD35"/>
  <c r="AC35"/>
  <c r="AB35"/>
  <c r="AA35"/>
  <c r="Z35"/>
  <c r="Y35"/>
  <c r="X35"/>
  <c r="W35"/>
  <c r="V35"/>
  <c r="U35"/>
  <c r="T35"/>
  <c r="S35"/>
  <c r="R35"/>
  <c r="Q35"/>
  <c r="AT33"/>
  <c r="AS33"/>
  <c r="AR33"/>
  <c r="AQ33"/>
  <c r="AP33"/>
  <c r="AO33"/>
  <c r="AN33"/>
  <c r="AM33"/>
  <c r="AL33"/>
  <c r="AK33"/>
  <c r="AJ33"/>
  <c r="AI33"/>
  <c r="AH33"/>
  <c r="AG33"/>
  <c r="AF33"/>
  <c r="AE33"/>
  <c r="AD33"/>
  <c r="AC33"/>
  <c r="AB33"/>
  <c r="AA33"/>
  <c r="Z33"/>
  <c r="Y33"/>
  <c r="X33"/>
  <c r="W33"/>
  <c r="V33"/>
  <c r="U33"/>
  <c r="T33"/>
  <c r="S33"/>
  <c r="R33"/>
  <c r="Q33"/>
  <c r="AT31"/>
  <c r="AS31"/>
  <c r="AR31"/>
  <c r="AQ31"/>
  <c r="AP31"/>
  <c r="AO31"/>
  <c r="AN31"/>
  <c r="AM31"/>
  <c r="AL31"/>
  <c r="AK31"/>
  <c r="AJ31"/>
  <c r="AI31"/>
  <c r="AH31"/>
  <c r="AG31"/>
  <c r="AF31"/>
  <c r="AE31"/>
  <c r="AD31"/>
  <c r="AC31"/>
  <c r="AB31"/>
  <c r="AA31"/>
  <c r="Z31"/>
  <c r="Y31"/>
  <c r="X31"/>
  <c r="W31"/>
  <c r="V31"/>
  <c r="U31"/>
  <c r="T31"/>
  <c r="S31"/>
  <c r="R31"/>
  <c r="Q31"/>
  <c r="AT29"/>
  <c r="AS29"/>
  <c r="AR29"/>
  <c r="AQ29"/>
  <c r="AP29"/>
  <c r="AO29"/>
  <c r="AN29"/>
  <c r="AM29"/>
  <c r="AL29"/>
  <c r="AK29"/>
  <c r="AJ29"/>
  <c r="AI29"/>
  <c r="AH29"/>
  <c r="AG29"/>
  <c r="AF29"/>
  <c r="AE29"/>
  <c r="AD29"/>
  <c r="AC29"/>
  <c r="AB29"/>
  <c r="AA29"/>
  <c r="Z29"/>
  <c r="Y29"/>
  <c r="X29"/>
  <c r="W29"/>
  <c r="V29"/>
  <c r="U29"/>
  <c r="T29"/>
  <c r="S29"/>
  <c r="R29"/>
  <c r="Q29"/>
  <c r="AT27"/>
  <c r="AS27"/>
  <c r="AR27"/>
  <c r="AQ27"/>
  <c r="AP27"/>
  <c r="AO27"/>
  <c r="AN27"/>
  <c r="AM27"/>
  <c r="AL27"/>
  <c r="AK27"/>
  <c r="AJ27"/>
  <c r="AI27"/>
  <c r="AH27"/>
  <c r="AG27"/>
  <c r="AF27"/>
  <c r="AE27"/>
  <c r="AD27"/>
  <c r="AC27"/>
  <c r="AB27"/>
  <c r="AA27"/>
  <c r="Z27"/>
  <c r="Y27"/>
  <c r="X27"/>
  <c r="W27"/>
  <c r="V27"/>
  <c r="U27"/>
  <c r="T27"/>
  <c r="S27"/>
  <c r="R27"/>
  <c r="Q27"/>
  <c r="AT25"/>
  <c r="AS25"/>
  <c r="AR25"/>
  <c r="AQ25"/>
  <c r="AP25"/>
  <c r="AO25"/>
  <c r="AN25"/>
  <c r="AM25"/>
  <c r="AL25"/>
  <c r="AK25"/>
  <c r="AJ25"/>
  <c r="AI25"/>
  <c r="AH25"/>
  <c r="AG25"/>
  <c r="AF25"/>
  <c r="AE25"/>
  <c r="AD25"/>
  <c r="AC25"/>
  <c r="AB25"/>
  <c r="AA25"/>
  <c r="Z25"/>
  <c r="Y25"/>
  <c r="X25"/>
  <c r="W25"/>
  <c r="V25"/>
  <c r="U25"/>
  <c r="T25"/>
  <c r="S25"/>
  <c r="R25"/>
  <c r="Q25"/>
  <c r="AT23"/>
  <c r="AS23"/>
  <c r="AR23"/>
  <c r="AQ23"/>
  <c r="AP23"/>
  <c r="AO23"/>
  <c r="AN23"/>
  <c r="AM23"/>
  <c r="AL23"/>
  <c r="AK23"/>
  <c r="AJ23"/>
  <c r="AI23"/>
  <c r="AH23"/>
  <c r="AG23"/>
  <c r="AF23"/>
  <c r="AE23"/>
  <c r="AD23"/>
  <c r="AC23"/>
  <c r="AB23"/>
  <c r="AA23"/>
  <c r="Z23"/>
  <c r="Y23"/>
  <c r="X23"/>
  <c r="W23"/>
  <c r="V23"/>
  <c r="U23"/>
  <c r="T23"/>
  <c r="S23"/>
  <c r="R23"/>
  <c r="Q23"/>
  <c r="AT21"/>
  <c r="AS21"/>
  <c r="AR21"/>
  <c r="AQ21"/>
  <c r="AP21"/>
  <c r="AO21"/>
  <c r="AN21"/>
  <c r="AM21"/>
  <c r="AL21"/>
  <c r="AK21"/>
  <c r="AJ21"/>
  <c r="AI21"/>
  <c r="AH21"/>
  <c r="AG21"/>
  <c r="AF21"/>
  <c r="AE21"/>
  <c r="AD21"/>
  <c r="AC21"/>
  <c r="AB21"/>
  <c r="AA21"/>
  <c r="Z21"/>
  <c r="Y21"/>
  <c r="X21"/>
  <c r="W21"/>
  <c r="V21"/>
  <c r="U21"/>
  <c r="T21"/>
  <c r="S21"/>
  <c r="R21"/>
  <c r="Q21"/>
  <c r="AT19"/>
  <c r="AS19"/>
  <c r="AR19"/>
  <c r="AQ19"/>
  <c r="AP19"/>
  <c r="AO19"/>
  <c r="AN19"/>
  <c r="AM19"/>
  <c r="AL19"/>
  <c r="AK19"/>
  <c r="AJ19"/>
  <c r="AI19"/>
  <c r="AH19"/>
  <c r="AG19"/>
  <c r="AF19"/>
  <c r="AE19"/>
  <c r="AD19"/>
  <c r="AC19"/>
  <c r="AB19"/>
  <c r="AA19"/>
  <c r="Z19"/>
  <c r="Y19"/>
  <c r="X19"/>
  <c r="W19"/>
  <c r="V19"/>
  <c r="U19"/>
  <c r="T19"/>
  <c r="S19"/>
  <c r="R19"/>
  <c r="Q19"/>
  <c r="AT17"/>
  <c r="AS17"/>
  <c r="AR17"/>
  <c r="AQ17"/>
  <c r="AP17"/>
  <c r="AO17"/>
  <c r="AN17"/>
  <c r="AM17"/>
  <c r="AL17"/>
  <c r="AK17"/>
  <c r="AJ17"/>
  <c r="AI17"/>
  <c r="AH17"/>
  <c r="AG17"/>
  <c r="AF17"/>
  <c r="AE17"/>
  <c r="AD17"/>
  <c r="AC17"/>
  <c r="AB17"/>
  <c r="AA17"/>
  <c r="Z17"/>
  <c r="Y17"/>
  <c r="X17"/>
  <c r="W17"/>
  <c r="V17"/>
  <c r="U17"/>
  <c r="T17"/>
  <c r="S17"/>
  <c r="R17"/>
  <c r="Q17"/>
  <c r="AT15"/>
  <c r="AS15"/>
  <c r="AR15"/>
  <c r="AQ15"/>
  <c r="AP15"/>
  <c r="AO15"/>
  <c r="AN15"/>
  <c r="AM15"/>
  <c r="AL15"/>
  <c r="AK15"/>
  <c r="AJ15"/>
  <c r="AI15"/>
  <c r="AH15"/>
  <c r="AG15"/>
  <c r="AF15"/>
  <c r="AE15"/>
  <c r="AD15"/>
  <c r="AC15"/>
  <c r="AB15"/>
  <c r="AA15"/>
  <c r="Z15"/>
  <c r="Y15"/>
  <c r="X15"/>
  <c r="W15"/>
  <c r="V15"/>
  <c r="U15"/>
  <c r="T15"/>
  <c r="S15"/>
  <c r="R15"/>
  <c r="Q15"/>
  <c r="AT13"/>
  <c r="AS13"/>
  <c r="AR13"/>
  <c r="AQ13"/>
  <c r="AP13"/>
  <c r="AO13"/>
  <c r="AN13"/>
  <c r="AM13"/>
  <c r="AL13"/>
  <c r="AK13"/>
  <c r="AJ13"/>
  <c r="AI13"/>
  <c r="AH13"/>
  <c r="AG13"/>
  <c r="AF13"/>
  <c r="AE13"/>
  <c r="AD13"/>
  <c r="AC13"/>
  <c r="AB13"/>
  <c r="AA13"/>
  <c r="Z13"/>
  <c r="Y13"/>
  <c r="X13"/>
  <c r="W13"/>
  <c r="V13"/>
  <c r="U13"/>
  <c r="T13"/>
  <c r="S13"/>
  <c r="R13"/>
  <c r="Q13"/>
  <c r="AT11"/>
  <c r="AS11"/>
  <c r="AR11"/>
  <c r="AQ11"/>
  <c r="AP11"/>
  <c r="AO11"/>
  <c r="AN11"/>
  <c r="AM11"/>
  <c r="AL11"/>
  <c r="AK11"/>
  <c r="AJ11"/>
  <c r="AI11"/>
  <c r="AH11"/>
  <c r="AG11"/>
  <c r="AF11"/>
  <c r="AE11"/>
  <c r="AD11"/>
  <c r="AC11"/>
  <c r="AB11"/>
  <c r="AA11"/>
  <c r="Z11"/>
  <c r="Y11"/>
  <c r="X11"/>
  <c r="W11"/>
  <c r="V11"/>
  <c r="U11"/>
  <c r="T11"/>
  <c r="S11"/>
  <c r="R11"/>
  <c r="Q11"/>
  <c r="AT9"/>
  <c r="AS9"/>
  <c r="AR9"/>
  <c r="AQ9"/>
  <c r="AP9"/>
  <c r="AO9"/>
  <c r="AN9"/>
  <c r="AM9"/>
  <c r="AL9"/>
  <c r="AK9"/>
  <c r="AJ9"/>
  <c r="AI9"/>
  <c r="AH9"/>
  <c r="AG9"/>
  <c r="AF9"/>
  <c r="AE9"/>
  <c r="AD9"/>
  <c r="AC9"/>
  <c r="AB9"/>
  <c r="AA9"/>
  <c r="Z9"/>
  <c r="Y9"/>
  <c r="X9"/>
  <c r="W9"/>
  <c r="V9"/>
  <c r="U9"/>
  <c r="T9"/>
  <c r="S9"/>
  <c r="R9"/>
  <c r="Q9"/>
  <c r="AT7"/>
  <c r="AS7"/>
  <c r="AR7"/>
  <c r="AQ7"/>
  <c r="AP7"/>
  <c r="AO7"/>
  <c r="AN7"/>
  <c r="AM7"/>
  <c r="AL7"/>
  <c r="AK7"/>
  <c r="AJ7"/>
  <c r="AI7"/>
  <c r="AH7"/>
  <c r="AG7"/>
  <c r="AF7"/>
  <c r="AE7"/>
  <c r="AD7"/>
  <c r="AC7"/>
  <c r="AB7"/>
  <c r="AA7"/>
  <c r="Z7"/>
  <c r="Y7"/>
  <c r="X7"/>
  <c r="W7"/>
  <c r="V7"/>
  <c r="U7"/>
  <c r="T7"/>
  <c r="S7"/>
  <c r="R7"/>
  <c r="Q7"/>
  <c r="AT5"/>
  <c r="AS5"/>
  <c r="AR5"/>
  <c r="AQ5"/>
  <c r="AP5"/>
  <c r="AO5"/>
  <c r="AN5"/>
  <c r="AM5"/>
  <c r="AL5"/>
  <c r="AK5"/>
  <c r="AJ5"/>
  <c r="AI5"/>
  <c r="AH5"/>
  <c r="AG5"/>
  <c r="AF5"/>
  <c r="AE5"/>
  <c r="AD5"/>
  <c r="AC5"/>
  <c r="AB5"/>
  <c r="AA5"/>
  <c r="Z5"/>
  <c r="Y5"/>
  <c r="X5"/>
  <c r="W5"/>
  <c r="V5"/>
  <c r="U5"/>
  <c r="T5"/>
  <c r="S5"/>
  <c r="R5"/>
  <c r="Q5"/>
  <c r="AS39" i="40"/>
  <c r="AO31"/>
  <c r="AS31"/>
  <c r="V39"/>
  <c r="V40"/>
  <c r="AD39"/>
  <c r="AD42"/>
  <c r="AL39"/>
  <c r="AT39"/>
  <c r="AT42"/>
  <c r="W39"/>
  <c r="W43"/>
  <c r="AE39"/>
  <c r="AM39"/>
  <c r="AM41"/>
  <c r="X39"/>
  <c r="X41"/>
  <c r="AF39"/>
  <c r="AF41"/>
  <c r="AN39"/>
  <c r="AN41"/>
  <c r="Q39"/>
  <c r="Y39"/>
  <c r="Y45"/>
  <c r="AG39"/>
  <c r="AG41"/>
  <c r="AO39"/>
  <c r="R39"/>
  <c r="R43"/>
  <c r="Z39"/>
  <c r="Z42"/>
  <c r="AH39"/>
  <c r="AH45"/>
  <c r="AP39"/>
  <c r="AP41"/>
  <c r="S39"/>
  <c r="AA39"/>
  <c r="AA43"/>
  <c r="AI39"/>
  <c r="AI41"/>
  <c r="AQ39"/>
  <c r="AQ43"/>
  <c r="T39"/>
  <c r="T40"/>
  <c r="B35" i="5"/>
  <c r="C35" s="1"/>
  <c r="AB39" i="40"/>
  <c r="AB40"/>
  <c r="AJ39"/>
  <c r="AJ40"/>
  <c r="AR39"/>
  <c r="AR40"/>
  <c r="S43"/>
  <c r="S44"/>
  <c r="S41"/>
  <c r="B37" i="41"/>
  <c r="S40" i="40"/>
  <c r="B35" i="41"/>
  <c r="S42" i="40"/>
  <c r="B39" i="41"/>
  <c r="AA41" i="40"/>
  <c r="AA42"/>
  <c r="AI40"/>
  <c r="AQ41"/>
  <c r="AQ44"/>
  <c r="AQ40"/>
  <c r="AH40"/>
  <c r="AH44"/>
  <c r="U40"/>
  <c r="B35" i="4"/>
  <c r="U42" i="40"/>
  <c r="B39" i="4"/>
  <c r="U44" i="40"/>
  <c r="U45"/>
  <c r="AC40"/>
  <c r="AC44"/>
  <c r="AC45"/>
  <c r="AC42"/>
  <c r="AK40"/>
  <c r="AK44"/>
  <c r="AK42"/>
  <c r="AK45"/>
  <c r="AS40"/>
  <c r="AS42"/>
  <c r="AS44"/>
  <c r="AS45"/>
  <c r="V42"/>
  <c r="V45"/>
  <c r="V43"/>
  <c r="AD45"/>
  <c r="AD40"/>
  <c r="AL45"/>
  <c r="AL43"/>
  <c r="AL44"/>
  <c r="AL40"/>
  <c r="AL41"/>
  <c r="AL42"/>
  <c r="AT44"/>
  <c r="AT41"/>
  <c r="AT45"/>
  <c r="AT40"/>
  <c r="W40"/>
  <c r="W44"/>
  <c r="W45"/>
  <c r="AE40"/>
  <c r="AE42"/>
  <c r="AE41"/>
  <c r="AE44"/>
  <c r="AE45"/>
  <c r="AE43"/>
  <c r="AM42"/>
  <c r="Q44"/>
  <c r="Q43"/>
  <c r="Q42"/>
  <c r="Q41"/>
  <c r="Q40"/>
  <c r="Q45"/>
  <c r="Y42"/>
  <c r="Y40"/>
  <c r="Y41"/>
  <c r="Y44"/>
  <c r="AG42"/>
  <c r="AG44"/>
  <c r="AG43"/>
  <c r="AO42"/>
  <c r="AO41"/>
  <c r="AO45"/>
  <c r="AO43"/>
  <c r="AO44"/>
  <c r="AO40"/>
  <c r="AJ41"/>
  <c r="AR43"/>
  <c r="AR41"/>
  <c r="T45"/>
  <c r="AJ43"/>
  <c r="T42"/>
  <c r="B39" i="5"/>
  <c r="V31" i="40"/>
  <c r="AD31"/>
  <c r="AD33"/>
  <c r="W31"/>
  <c r="W36"/>
  <c r="AE31"/>
  <c r="AE33"/>
  <c r="AM31"/>
  <c r="Q31"/>
  <c r="Q32"/>
  <c r="R31"/>
  <c r="R36"/>
  <c r="Z31"/>
  <c r="Z36"/>
  <c r="AH31"/>
  <c r="AH34"/>
  <c r="AP31"/>
  <c r="AP35"/>
  <c r="AQ45"/>
  <c r="AI45"/>
  <c r="S45"/>
  <c r="AN44"/>
  <c r="AF44"/>
  <c r="AS43"/>
  <c r="AK43"/>
  <c r="AC43"/>
  <c r="U43"/>
  <c r="AN42"/>
  <c r="AF42"/>
  <c r="AS41"/>
  <c r="AK41"/>
  <c r="AC41"/>
  <c r="U41"/>
  <c r="B37" i="4"/>
  <c r="AN45" i="40"/>
  <c r="AN40"/>
  <c r="AF40"/>
  <c r="AN43"/>
  <c r="AF43"/>
  <c r="AM36"/>
  <c r="AN33"/>
  <c r="AN36"/>
  <c r="Y35"/>
  <c r="Y36"/>
  <c r="Y34"/>
  <c r="Y37"/>
  <c r="Y33"/>
  <c r="Y32"/>
  <c r="AG33"/>
  <c r="AG34"/>
  <c r="AG32"/>
  <c r="AG36"/>
  <c r="AG37"/>
  <c r="AG35"/>
  <c r="AO32"/>
  <c r="AO35"/>
  <c r="AO34"/>
  <c r="AO37"/>
  <c r="AO33"/>
  <c r="AO36"/>
  <c r="R35"/>
  <c r="S36"/>
  <c r="S32"/>
  <c r="B29" i="41"/>
  <c r="S35" i="40"/>
  <c r="S34"/>
  <c r="B33" i="41"/>
  <c r="C33" s="1"/>
  <c r="S37" i="40"/>
  <c r="S33"/>
  <c r="B31" i="41"/>
  <c r="AA35" i="40"/>
  <c r="AA36"/>
  <c r="AA34"/>
  <c r="AA37"/>
  <c r="AA33"/>
  <c r="AA32"/>
  <c r="AI35"/>
  <c r="AI34"/>
  <c r="AI36"/>
  <c r="AI37"/>
  <c r="AI33"/>
  <c r="AI32"/>
  <c r="AQ33"/>
  <c r="AQ36"/>
  <c r="AQ37"/>
  <c r="AQ32"/>
  <c r="AQ34"/>
  <c r="AQ35"/>
  <c r="AH36"/>
  <c r="AH33"/>
  <c r="AH35"/>
  <c r="AH32"/>
  <c r="T32"/>
  <c r="B29" i="5"/>
  <c r="T33" i="40"/>
  <c r="B31" i="5"/>
  <c r="T36" i="40"/>
  <c r="T35"/>
  <c r="T34"/>
  <c r="B33" i="5"/>
  <c r="T37" i="40"/>
  <c r="AB35"/>
  <c r="AB36"/>
  <c r="AB34"/>
  <c r="AB37"/>
  <c r="AB33"/>
  <c r="AB32"/>
  <c r="AJ35"/>
  <c r="AJ34"/>
  <c r="AJ36"/>
  <c r="AJ37"/>
  <c r="AJ33"/>
  <c r="AJ32"/>
  <c r="AR34"/>
  <c r="AR37"/>
  <c r="AR35"/>
  <c r="AR33"/>
  <c r="AR36"/>
  <c r="AR32"/>
  <c r="U33"/>
  <c r="B31" i="4"/>
  <c r="D32" s="1"/>
  <c r="U32" i="40"/>
  <c r="B29" i="4"/>
  <c r="E30" s="1"/>
  <c r="U34" i="40"/>
  <c r="B33" i="4"/>
  <c r="F34" s="1"/>
  <c r="U37" i="40"/>
  <c r="U36"/>
  <c r="U35"/>
  <c r="AC32"/>
  <c r="AC35"/>
  <c r="AC36"/>
  <c r="AC34"/>
  <c r="AC37"/>
  <c r="AC33"/>
  <c r="AK35"/>
  <c r="AK34"/>
  <c r="AK36"/>
  <c r="AK37"/>
  <c r="AK33"/>
  <c r="AK32"/>
  <c r="AS35"/>
  <c r="AS34"/>
  <c r="AS37"/>
  <c r="AS33"/>
  <c r="AS36"/>
  <c r="AS32"/>
  <c r="V34"/>
  <c r="V37"/>
  <c r="V33"/>
  <c r="V32"/>
  <c r="V35"/>
  <c r="V36"/>
  <c r="AD32"/>
  <c r="AD35"/>
  <c r="AD34"/>
  <c r="AL35"/>
  <c r="AL34"/>
  <c r="AL36"/>
  <c r="AL37"/>
  <c r="AL33"/>
  <c r="AL32"/>
  <c r="AT35"/>
  <c r="AT34"/>
  <c r="AT37"/>
  <c r="AT33"/>
  <c r="AT36"/>
  <c r="AT32"/>
  <c r="AF36"/>
  <c r="X36"/>
  <c r="AM33"/>
  <c r="W33"/>
  <c r="AN37"/>
  <c r="AF37"/>
  <c r="X37"/>
  <c r="AM34"/>
  <c r="AE34"/>
  <c r="W34"/>
  <c r="AF34"/>
  <c r="AM37"/>
  <c r="W37"/>
  <c r="AN32"/>
  <c r="AF32"/>
  <c r="X32"/>
  <c r="AN34"/>
  <c r="X34"/>
  <c r="AN35"/>
  <c r="AF35"/>
  <c r="X35"/>
  <c r="AM32"/>
  <c r="W32"/>
  <c r="AM35"/>
  <c r="AE35"/>
  <c r="W35"/>
  <c r="K39" i="39"/>
  <c r="M39"/>
  <c r="K37"/>
  <c r="M37"/>
  <c r="K35"/>
  <c r="M35"/>
  <c r="K33"/>
  <c r="M33"/>
  <c r="K31"/>
  <c r="M31"/>
  <c r="K29"/>
  <c r="M29"/>
  <c r="K27"/>
  <c r="M27"/>
  <c r="K25"/>
  <c r="M25"/>
  <c r="K23"/>
  <c r="M23"/>
  <c r="K21"/>
  <c r="M21"/>
  <c r="K19"/>
  <c r="M19"/>
  <c r="K17"/>
  <c r="M17"/>
  <c r="L41"/>
  <c r="K7"/>
  <c r="M7"/>
  <c r="K9"/>
  <c r="M9"/>
  <c r="K11"/>
  <c r="M11"/>
  <c r="K13"/>
  <c r="M13"/>
  <c r="K15"/>
  <c r="M15"/>
  <c r="K5"/>
  <c r="M5"/>
  <c r="K41"/>
  <c r="K7" i="38"/>
  <c r="K9"/>
  <c r="K11"/>
  <c r="K13"/>
  <c r="K15"/>
  <c r="K5"/>
  <c r="Q34" i="40"/>
  <c r="Q36"/>
  <c r="Z33"/>
  <c r="Q33"/>
  <c r="Z34"/>
  <c r="Z35"/>
  <c r="AR44"/>
  <c r="AF45"/>
  <c r="AP42"/>
  <c r="AA45"/>
  <c r="AR42"/>
  <c r="AJ45"/>
  <c r="AG45"/>
  <c r="W42"/>
  <c r="V44"/>
  <c r="AI42"/>
  <c r="AI43"/>
  <c r="AR45"/>
  <c r="AG40"/>
  <c r="AT43"/>
  <c r="AH41"/>
  <c r="AA44"/>
  <c r="AP45"/>
  <c r="V41"/>
  <c r="AJ42"/>
  <c r="Y43"/>
  <c r="W41"/>
  <c r="AD43"/>
  <c r="AA40"/>
  <c r="AH43"/>
  <c r="AI44"/>
  <c r="AP40"/>
  <c r="AB41"/>
  <c r="AH42"/>
  <c r="AD44"/>
  <c r="R44"/>
  <c r="Z44"/>
  <c r="F36" i="5"/>
  <c r="AM40" i="40"/>
  <c r="Z41"/>
  <c r="R41"/>
  <c r="B37" i="3"/>
  <c r="G38" s="1"/>
  <c r="R45" i="40"/>
  <c r="AB44"/>
  <c r="E36" i="5"/>
  <c r="AM44" i="40"/>
  <c r="AD41"/>
  <c r="AQ42"/>
  <c r="Z45"/>
  <c r="R40"/>
  <c r="B35" i="3"/>
  <c r="E36" s="1"/>
  <c r="X42" i="40"/>
  <c r="AB45"/>
  <c r="AM43"/>
  <c r="AP44"/>
  <c r="Z43"/>
  <c r="AJ44"/>
  <c r="X40"/>
  <c r="X45"/>
  <c r="T44"/>
  <c r="AB42"/>
  <c r="AM45"/>
  <c r="AP43"/>
  <c r="Z40"/>
  <c r="AB43"/>
  <c r="X44"/>
  <c r="T41"/>
  <c r="B37" i="5"/>
  <c r="D37" s="1"/>
  <c r="G36"/>
  <c r="T43" i="40"/>
  <c r="R42"/>
  <c r="B39" i="3"/>
  <c r="E40" s="1"/>
  <c r="X43" i="40"/>
  <c r="D37" i="4"/>
  <c r="C37"/>
  <c r="D38"/>
  <c r="E38"/>
  <c r="F38"/>
  <c r="G38"/>
  <c r="B37" i="39"/>
  <c r="G38" s="1"/>
  <c r="B37" i="2"/>
  <c r="B37" i="38"/>
  <c r="F38" s="1"/>
  <c r="B37" i="37"/>
  <c r="B39" i="39"/>
  <c r="D39" s="1"/>
  <c r="B39" i="38"/>
  <c r="B39" i="2"/>
  <c r="D40" s="1"/>
  <c r="B39" i="37"/>
  <c r="D40" i="3"/>
  <c r="G40" i="41"/>
  <c r="D39"/>
  <c r="C39"/>
  <c r="D40"/>
  <c r="F40"/>
  <c r="E40"/>
  <c r="G36"/>
  <c r="D36"/>
  <c r="C35"/>
  <c r="E36"/>
  <c r="D35"/>
  <c r="F36"/>
  <c r="B35" i="37"/>
  <c r="F36" s="1"/>
  <c r="B35" i="2"/>
  <c r="B35" i="38"/>
  <c r="D36" s="1"/>
  <c r="B35" i="39"/>
  <c r="G40" i="5"/>
  <c r="C39"/>
  <c r="D39"/>
  <c r="E40"/>
  <c r="F40"/>
  <c r="D40"/>
  <c r="C39" i="4"/>
  <c r="D40"/>
  <c r="D39"/>
  <c r="E40"/>
  <c r="F40"/>
  <c r="G40"/>
  <c r="G38" i="41"/>
  <c r="D38"/>
  <c r="D37"/>
  <c r="F38"/>
  <c r="C37"/>
  <c r="E38"/>
  <c r="C35" i="4"/>
  <c r="F36"/>
  <c r="E36"/>
  <c r="D35"/>
  <c r="D36"/>
  <c r="G36"/>
  <c r="F38" i="3"/>
  <c r="E38"/>
  <c r="D38"/>
  <c r="F36"/>
  <c r="AP32" i="40"/>
  <c r="AE37"/>
  <c r="AD37"/>
  <c r="Z32"/>
  <c r="AE36"/>
  <c r="AD36"/>
  <c r="Z37"/>
  <c r="AE32"/>
  <c r="R32"/>
  <c r="B29" i="3"/>
  <c r="C29" s="1"/>
  <c r="R37" i="40"/>
  <c r="AP36"/>
  <c r="AP33"/>
  <c r="AP37"/>
  <c r="AP34"/>
  <c r="B29" i="39"/>
  <c r="G30" s="1"/>
  <c r="B29" i="37"/>
  <c r="B29" i="2"/>
  <c r="D30" s="1"/>
  <c r="B29" i="38"/>
  <c r="B33"/>
  <c r="D34" s="1"/>
  <c r="B33" i="39"/>
  <c r="B33" i="2"/>
  <c r="G34" s="1"/>
  <c r="B33" i="37"/>
  <c r="D34" i="5"/>
  <c r="E34"/>
  <c r="C33"/>
  <c r="D33"/>
  <c r="G34"/>
  <c r="F34"/>
  <c r="AH37" i="40"/>
  <c r="R33"/>
  <c r="B31" i="3"/>
  <c r="D31" s="1"/>
  <c r="Q35" i="40"/>
  <c r="G30" i="41"/>
  <c r="D29"/>
  <c r="C29"/>
  <c r="E30"/>
  <c r="F30"/>
  <c r="D30"/>
  <c r="G34"/>
  <c r="D34"/>
  <c r="F34"/>
  <c r="D33" i="4"/>
  <c r="D34"/>
  <c r="G34"/>
  <c r="R34" i="40"/>
  <c r="B33" i="3"/>
  <c r="Q37" i="40"/>
  <c r="B31" i="39"/>
  <c r="B31" i="38"/>
  <c r="D31" s="1"/>
  <c r="B31" i="37"/>
  <c r="B31" i="2"/>
  <c r="G32" s="1"/>
  <c r="F30" i="4"/>
  <c r="D30"/>
  <c r="C29"/>
  <c r="D31" i="5"/>
  <c r="G32"/>
  <c r="F32"/>
  <c r="D32"/>
  <c r="C31"/>
  <c r="E32"/>
  <c r="C31" i="4"/>
  <c r="D31"/>
  <c r="G32"/>
  <c r="C29" i="5"/>
  <c r="G30"/>
  <c r="F30"/>
  <c r="E30"/>
  <c r="D29"/>
  <c r="D30"/>
  <c r="G32" i="41"/>
  <c r="F32"/>
  <c r="D32"/>
  <c r="D31"/>
  <c r="C31"/>
  <c r="E32"/>
  <c r="K9" i="37"/>
  <c r="K11"/>
  <c r="K13"/>
  <c r="K15"/>
  <c r="K17"/>
  <c r="K19"/>
  <c r="K21"/>
  <c r="K23"/>
  <c r="K25"/>
  <c r="K27"/>
  <c r="K29"/>
  <c r="K31"/>
  <c r="K33"/>
  <c r="K35"/>
  <c r="K37"/>
  <c r="K39"/>
  <c r="K7"/>
  <c r="K5"/>
  <c r="C35" i="3"/>
  <c r="D36"/>
  <c r="F40"/>
  <c r="C39"/>
  <c r="F38" i="5"/>
  <c r="D39" i="3"/>
  <c r="E36" i="2"/>
  <c r="G36"/>
  <c r="D35"/>
  <c r="C35"/>
  <c r="D36"/>
  <c r="F36"/>
  <c r="G38"/>
  <c r="C37"/>
  <c r="E38"/>
  <c r="D37"/>
  <c r="F38"/>
  <c r="D38"/>
  <c r="E36" i="37"/>
  <c r="C35"/>
  <c r="D36"/>
  <c r="F38" i="39"/>
  <c r="D37"/>
  <c r="E38"/>
  <c r="D36"/>
  <c r="G36"/>
  <c r="F36"/>
  <c r="E36"/>
  <c r="D35"/>
  <c r="C35"/>
  <c r="G40" i="37"/>
  <c r="D39"/>
  <c r="F40"/>
  <c r="D40"/>
  <c r="C39"/>
  <c r="E40"/>
  <c r="D39" i="2"/>
  <c r="E40"/>
  <c r="F40"/>
  <c r="G40" i="38"/>
  <c r="C39"/>
  <c r="D39"/>
  <c r="D40"/>
  <c r="E40"/>
  <c r="F40"/>
  <c r="F38" i="37"/>
  <c r="G38"/>
  <c r="C37"/>
  <c r="E38"/>
  <c r="D37"/>
  <c r="D38"/>
  <c r="F36" i="38"/>
  <c r="D35"/>
  <c r="E36"/>
  <c r="G40" i="39"/>
  <c r="D40"/>
  <c r="C39"/>
  <c r="C37" i="38"/>
  <c r="E38"/>
  <c r="D37"/>
  <c r="D30" i="3"/>
  <c r="E30"/>
  <c r="D29"/>
  <c r="G30"/>
  <c r="F30"/>
  <c r="C31" i="2"/>
  <c r="F32"/>
  <c r="E32"/>
  <c r="F32" i="3"/>
  <c r="E32"/>
  <c r="C31"/>
  <c r="D34" i="37"/>
  <c r="G34"/>
  <c r="F34"/>
  <c r="E34"/>
  <c r="D33"/>
  <c r="C33"/>
  <c r="D31"/>
  <c r="F32"/>
  <c r="G32"/>
  <c r="E32"/>
  <c r="D32"/>
  <c r="C31"/>
  <c r="E32" i="38"/>
  <c r="G32"/>
  <c r="C31"/>
  <c r="F34" i="2"/>
  <c r="C33"/>
  <c r="D34"/>
  <c r="D31" i="39"/>
  <c r="D32"/>
  <c r="E32"/>
  <c r="F32"/>
  <c r="G32"/>
  <c r="C31"/>
  <c r="D33"/>
  <c r="G34"/>
  <c r="F34"/>
  <c r="E34"/>
  <c r="D34"/>
  <c r="C33"/>
  <c r="C29" i="38"/>
  <c r="D30"/>
  <c r="D29"/>
  <c r="F30"/>
  <c r="G30"/>
  <c r="E30"/>
  <c r="F34"/>
  <c r="C33"/>
  <c r="G34"/>
  <c r="G30" i="2"/>
  <c r="C29"/>
  <c r="F30"/>
  <c r="D34" i="3"/>
  <c r="G34"/>
  <c r="F34"/>
  <c r="C33"/>
  <c r="E34"/>
  <c r="D33"/>
  <c r="C29" i="37"/>
  <c r="D29"/>
  <c r="G30"/>
  <c r="F30"/>
  <c r="D30"/>
  <c r="E30"/>
  <c r="F30" i="39"/>
  <c r="C29"/>
  <c r="D29"/>
  <c r="AT3" i="36"/>
  <c r="AT67"/>
  <c r="AS3"/>
  <c r="AS67"/>
  <c r="AR3"/>
  <c r="AR67"/>
  <c r="AQ3"/>
  <c r="AQ67"/>
  <c r="AP3"/>
  <c r="AP67"/>
  <c r="AO3"/>
  <c r="AO67"/>
  <c r="AN3"/>
  <c r="AN67"/>
  <c r="AM3"/>
  <c r="AM67"/>
  <c r="AL3"/>
  <c r="AL67"/>
  <c r="AK3"/>
  <c r="AK67"/>
  <c r="AJ3"/>
  <c r="AJ67"/>
  <c r="AI3"/>
  <c r="AI67"/>
  <c r="AH3"/>
  <c r="AH67"/>
  <c r="AG3"/>
  <c r="AG67"/>
  <c r="AF3"/>
  <c r="AF67"/>
  <c r="AE3"/>
  <c r="AE67"/>
  <c r="AD3"/>
  <c r="AD67"/>
  <c r="AC3"/>
  <c r="AC67"/>
  <c r="AB3"/>
  <c r="AB67"/>
  <c r="AA3"/>
  <c r="AA67"/>
  <c r="Z3"/>
  <c r="Z67"/>
  <c r="Y3"/>
  <c r="Y67"/>
  <c r="X3"/>
  <c r="X67"/>
  <c r="W3"/>
  <c r="W67"/>
  <c r="V3"/>
  <c r="V67"/>
  <c r="U3"/>
  <c r="U67"/>
  <c r="T3"/>
  <c r="T67"/>
  <c r="S3"/>
  <c r="S67"/>
  <c r="R3"/>
  <c r="R67"/>
  <c r="Q3"/>
  <c r="Q67"/>
  <c r="AC70"/>
  <c r="AC71"/>
  <c r="AC73"/>
  <c r="AC72"/>
  <c r="AC69"/>
  <c r="AC68"/>
  <c r="AS70"/>
  <c r="AS73"/>
  <c r="AS71"/>
  <c r="AS72"/>
  <c r="AS68"/>
  <c r="AS69"/>
  <c r="V73"/>
  <c r="V71"/>
  <c r="V72"/>
  <c r="V68"/>
  <c r="V70"/>
  <c r="V69"/>
  <c r="AD73"/>
  <c r="AD71"/>
  <c r="AD72"/>
  <c r="AD70"/>
  <c r="AD69"/>
  <c r="AD68"/>
  <c r="AT73"/>
  <c r="AT70"/>
  <c r="AT69"/>
  <c r="AT71"/>
  <c r="AT68"/>
  <c r="AT72"/>
  <c r="W68"/>
  <c r="W69"/>
  <c r="W71"/>
  <c r="W70"/>
  <c r="W73"/>
  <c r="W72"/>
  <c r="AE68"/>
  <c r="AE70"/>
  <c r="AE69"/>
  <c r="AE71"/>
  <c r="AE73"/>
  <c r="AE72"/>
  <c r="AM68"/>
  <c r="AM69"/>
  <c r="AM71"/>
  <c r="AM70"/>
  <c r="AM73"/>
  <c r="AM72"/>
  <c r="R69"/>
  <c r="B19" i="3"/>
  <c r="D19" s="1"/>
  <c r="R72" i="36"/>
  <c r="B25" i="3"/>
  <c r="G26" s="1"/>
  <c r="R71" i="36"/>
  <c r="B23" i="3"/>
  <c r="G24" s="1"/>
  <c r="R70" i="36"/>
  <c r="B21" i="3"/>
  <c r="F22" s="1"/>
  <c r="R73" i="36"/>
  <c r="B27" i="3"/>
  <c r="G28" s="1"/>
  <c r="R68" i="36"/>
  <c r="B17" i="3"/>
  <c r="E18" s="1"/>
  <c r="X71" i="36"/>
  <c r="X73"/>
  <c r="X72"/>
  <c r="X69"/>
  <c r="X68"/>
  <c r="X70"/>
  <c r="AF71"/>
  <c r="AF73"/>
  <c r="AF72"/>
  <c r="AF68"/>
  <c r="AF69"/>
  <c r="AF70"/>
  <c r="AN71"/>
  <c r="AN73"/>
  <c r="AN72"/>
  <c r="AN68"/>
  <c r="AN69"/>
  <c r="AN70"/>
  <c r="Q73"/>
  <c r="Q68"/>
  <c r="Q71"/>
  <c r="Q72"/>
  <c r="Q69"/>
  <c r="Q70"/>
  <c r="Y72"/>
  <c r="Y69"/>
  <c r="Y68"/>
  <c r="Y73"/>
  <c r="Y71"/>
  <c r="Y70"/>
  <c r="AG72"/>
  <c r="AG69"/>
  <c r="AG68"/>
  <c r="AG73"/>
  <c r="AG71"/>
  <c r="AG70"/>
  <c r="AO72"/>
  <c r="AO69"/>
  <c r="AO68"/>
  <c r="AO71"/>
  <c r="AO73"/>
  <c r="AO70"/>
  <c r="AH69"/>
  <c r="AH70"/>
  <c r="AH71"/>
  <c r="AH72"/>
  <c r="AH68"/>
  <c r="AH73"/>
  <c r="AP69"/>
  <c r="AP72"/>
  <c r="AP70"/>
  <c r="AP71"/>
  <c r="AP68"/>
  <c r="AP73"/>
  <c r="S72"/>
  <c r="B25" i="41"/>
  <c r="G26" s="1"/>
  <c r="S73" i="36"/>
  <c r="B27" i="41"/>
  <c r="G28" s="1"/>
  <c r="S69" i="36"/>
  <c r="B19" i="41"/>
  <c r="G20" s="1"/>
  <c r="S68" i="36"/>
  <c r="B17" i="41"/>
  <c r="G18" s="1"/>
  <c r="S71" i="36"/>
  <c r="B23" i="41"/>
  <c r="G24" s="1"/>
  <c r="S70" i="36"/>
  <c r="B21" i="41"/>
  <c r="G22" s="1"/>
  <c r="Z69" i="36"/>
  <c r="Z71"/>
  <c r="Z70"/>
  <c r="Z72"/>
  <c r="Z68"/>
  <c r="Z73"/>
  <c r="AA72"/>
  <c r="AA71"/>
  <c r="AA73"/>
  <c r="AA69"/>
  <c r="AA68"/>
  <c r="AA70"/>
  <c r="AI72"/>
  <c r="AI71"/>
  <c r="AI69"/>
  <c r="AI73"/>
  <c r="AI68"/>
  <c r="AI70"/>
  <c r="AQ72"/>
  <c r="AQ70"/>
  <c r="AQ71"/>
  <c r="AQ73"/>
  <c r="AQ69"/>
  <c r="AQ68"/>
  <c r="T73"/>
  <c r="B27" i="5"/>
  <c r="G28" s="1"/>
  <c r="T68" i="36"/>
  <c r="B17" i="5"/>
  <c r="D18" s="1"/>
  <c r="T69" i="36"/>
  <c r="B19" i="5"/>
  <c r="E20" s="1"/>
  <c r="T70" i="36"/>
  <c r="B21" i="5"/>
  <c r="F22" s="1"/>
  <c r="T72" i="36"/>
  <c r="B25" i="5"/>
  <c r="D26" s="1"/>
  <c r="T71" i="36"/>
  <c r="B23" i="5"/>
  <c r="G24" s="1"/>
  <c r="AB73" i="36"/>
  <c r="AB69"/>
  <c r="AB70"/>
  <c r="AB68"/>
  <c r="AB72"/>
  <c r="AB71"/>
  <c r="AJ73"/>
  <c r="AJ70"/>
  <c r="AJ69"/>
  <c r="AJ68"/>
  <c r="AJ72"/>
  <c r="AJ71"/>
  <c r="AR73"/>
  <c r="AR69"/>
  <c r="AR68"/>
  <c r="AR70"/>
  <c r="AR72"/>
  <c r="AR71"/>
  <c r="U70"/>
  <c r="B21" i="4"/>
  <c r="D21" s="1"/>
  <c r="U72" i="36"/>
  <c r="B25" i="4"/>
  <c r="G26" s="1"/>
  <c r="U71" i="36"/>
  <c r="B23" i="4"/>
  <c r="C23" s="1"/>
  <c r="U73" i="36"/>
  <c r="B27" i="4"/>
  <c r="F28" s="1"/>
  <c r="U69" i="36"/>
  <c r="B19" i="4"/>
  <c r="D19" s="1"/>
  <c r="U68" i="36"/>
  <c r="B17" i="4"/>
  <c r="D17" s="1"/>
  <c r="AK70" i="36"/>
  <c r="AK73"/>
  <c r="AK72"/>
  <c r="AK71"/>
  <c r="AK69"/>
  <c r="AK68"/>
  <c r="AL73"/>
  <c r="AL70"/>
  <c r="AL69"/>
  <c r="AL71"/>
  <c r="AL68"/>
  <c r="AL72"/>
  <c r="AS96" i="8"/>
  <c r="AR96"/>
  <c r="AQ96"/>
  <c r="AP96"/>
  <c r="AO96"/>
  <c r="AN96"/>
  <c r="AM96"/>
  <c r="AL96"/>
  <c r="AK96"/>
  <c r="AJ96"/>
  <c r="AI96"/>
  <c r="AH96"/>
  <c r="AG96"/>
  <c r="AF96"/>
  <c r="AE96"/>
  <c r="AD96"/>
  <c r="AC96"/>
  <c r="AB96"/>
  <c r="AA96"/>
  <c r="Z96"/>
  <c r="Y96"/>
  <c r="X96"/>
  <c r="W96"/>
  <c r="V96"/>
  <c r="U96"/>
  <c r="T96"/>
  <c r="S96"/>
  <c r="R96"/>
  <c r="Q96"/>
  <c r="P96"/>
  <c r="AS93"/>
  <c r="AR93"/>
  <c r="AQ93"/>
  <c r="AP93"/>
  <c r="AO93"/>
  <c r="AN93"/>
  <c r="AM93"/>
  <c r="AL93"/>
  <c r="AK93"/>
  <c r="AJ93"/>
  <c r="AI93"/>
  <c r="AH93"/>
  <c r="AG93"/>
  <c r="AF93"/>
  <c r="AE93"/>
  <c r="AD93"/>
  <c r="AC93"/>
  <c r="AB93"/>
  <c r="AA93"/>
  <c r="Z93"/>
  <c r="Y93"/>
  <c r="X93"/>
  <c r="W93"/>
  <c r="V93"/>
  <c r="U93"/>
  <c r="T93"/>
  <c r="S93"/>
  <c r="R93"/>
  <c r="Q93"/>
  <c r="P93"/>
  <c r="AS91"/>
  <c r="AR91"/>
  <c r="AQ91"/>
  <c r="AP91"/>
  <c r="AO91"/>
  <c r="AN91"/>
  <c r="AM91"/>
  <c r="AL91"/>
  <c r="AK91"/>
  <c r="AJ91"/>
  <c r="AI91"/>
  <c r="AH91"/>
  <c r="AG91"/>
  <c r="AF91"/>
  <c r="AE91"/>
  <c r="AD91"/>
  <c r="AC91"/>
  <c r="AB91"/>
  <c r="AA91"/>
  <c r="Z91"/>
  <c r="Y91"/>
  <c r="X91"/>
  <c r="W91"/>
  <c r="V91"/>
  <c r="U91"/>
  <c r="T91"/>
  <c r="S91"/>
  <c r="R91"/>
  <c r="Q91"/>
  <c r="P91"/>
  <c r="AS89"/>
  <c r="AR89"/>
  <c r="AQ89"/>
  <c r="AP89"/>
  <c r="AO89"/>
  <c r="AN89"/>
  <c r="AM89"/>
  <c r="AL89"/>
  <c r="AK89"/>
  <c r="AJ89"/>
  <c r="AI89"/>
  <c r="AH89"/>
  <c r="AG89"/>
  <c r="AF89"/>
  <c r="AE89"/>
  <c r="AD89"/>
  <c r="AC89"/>
  <c r="AB89"/>
  <c r="AA89"/>
  <c r="Z89"/>
  <c r="Y89"/>
  <c r="X89"/>
  <c r="W89"/>
  <c r="V89"/>
  <c r="U89"/>
  <c r="T89"/>
  <c r="S89"/>
  <c r="R89"/>
  <c r="Q89"/>
  <c r="P89"/>
  <c r="AS87"/>
  <c r="AR87"/>
  <c r="AQ87"/>
  <c r="AP87"/>
  <c r="AO87"/>
  <c r="AN87"/>
  <c r="AM87"/>
  <c r="AL87"/>
  <c r="AK87"/>
  <c r="AJ87"/>
  <c r="AI87"/>
  <c r="AH87"/>
  <c r="AG87"/>
  <c r="AF87"/>
  <c r="AE87"/>
  <c r="AD87"/>
  <c r="AC87"/>
  <c r="AB87"/>
  <c r="AA87"/>
  <c r="Z87"/>
  <c r="Y87"/>
  <c r="X87"/>
  <c r="W87"/>
  <c r="V87"/>
  <c r="U87"/>
  <c r="T87"/>
  <c r="S87"/>
  <c r="R87"/>
  <c r="Q87"/>
  <c r="P87"/>
  <c r="AS85"/>
  <c r="AR85"/>
  <c r="AQ85"/>
  <c r="AP85"/>
  <c r="AO85"/>
  <c r="AN85"/>
  <c r="AM85"/>
  <c r="AL85"/>
  <c r="AK85"/>
  <c r="AJ85"/>
  <c r="AI85"/>
  <c r="AH85"/>
  <c r="AG85"/>
  <c r="AF85"/>
  <c r="AE85"/>
  <c r="AD85"/>
  <c r="AC85"/>
  <c r="AB85"/>
  <c r="AA85"/>
  <c r="Z85"/>
  <c r="Y85"/>
  <c r="X85"/>
  <c r="W85"/>
  <c r="V85"/>
  <c r="U85"/>
  <c r="T85"/>
  <c r="S85"/>
  <c r="R85"/>
  <c r="Q85"/>
  <c r="P85"/>
  <c r="AS83"/>
  <c r="AR83"/>
  <c r="AQ83"/>
  <c r="AP83"/>
  <c r="AO83"/>
  <c r="AN83"/>
  <c r="AM83"/>
  <c r="AL83"/>
  <c r="AK83"/>
  <c r="AJ83"/>
  <c r="AI83"/>
  <c r="AH83"/>
  <c r="AG83"/>
  <c r="AF83"/>
  <c r="AE83"/>
  <c r="AD83"/>
  <c r="AC83"/>
  <c r="AB83"/>
  <c r="AA83"/>
  <c r="Z83"/>
  <c r="Y83"/>
  <c r="X83"/>
  <c r="W83"/>
  <c r="V83"/>
  <c r="U83"/>
  <c r="T83"/>
  <c r="S83"/>
  <c r="R83"/>
  <c r="Q83"/>
  <c r="P83"/>
  <c r="AS81"/>
  <c r="AR81"/>
  <c r="AQ81"/>
  <c r="AP81"/>
  <c r="AO81"/>
  <c r="AN81"/>
  <c r="AM81"/>
  <c r="AL81"/>
  <c r="AK81"/>
  <c r="AJ81"/>
  <c r="AI81"/>
  <c r="AH81"/>
  <c r="AG81"/>
  <c r="AF81"/>
  <c r="AE81"/>
  <c r="AD81"/>
  <c r="AC81"/>
  <c r="AB81"/>
  <c r="AA81"/>
  <c r="Z81"/>
  <c r="Y81"/>
  <c r="X81"/>
  <c r="W81"/>
  <c r="V81"/>
  <c r="U81"/>
  <c r="T81"/>
  <c r="S81"/>
  <c r="R81"/>
  <c r="Q81"/>
  <c r="P81"/>
  <c r="AS79"/>
  <c r="AR79"/>
  <c r="AQ79"/>
  <c r="AP79"/>
  <c r="AO79"/>
  <c r="AN79"/>
  <c r="AM79"/>
  <c r="AL79"/>
  <c r="AK79"/>
  <c r="AJ79"/>
  <c r="AI79"/>
  <c r="AH79"/>
  <c r="AG79"/>
  <c r="AF79"/>
  <c r="AE79"/>
  <c r="AD79"/>
  <c r="AC79"/>
  <c r="AB79"/>
  <c r="AA79"/>
  <c r="Z79"/>
  <c r="Y79"/>
  <c r="X79"/>
  <c r="W79"/>
  <c r="V79"/>
  <c r="U79"/>
  <c r="T79"/>
  <c r="S79"/>
  <c r="R79"/>
  <c r="Q79"/>
  <c r="P79"/>
  <c r="AS77"/>
  <c r="AR77"/>
  <c r="AQ77"/>
  <c r="AP77"/>
  <c r="AO77"/>
  <c r="AN77"/>
  <c r="AM77"/>
  <c r="AL77"/>
  <c r="AK77"/>
  <c r="AJ77"/>
  <c r="AI77"/>
  <c r="AH77"/>
  <c r="AG77"/>
  <c r="AF77"/>
  <c r="AE77"/>
  <c r="AD77"/>
  <c r="AC77"/>
  <c r="AB77"/>
  <c r="AA77"/>
  <c r="Z77"/>
  <c r="Y77"/>
  <c r="X77"/>
  <c r="W77"/>
  <c r="V77"/>
  <c r="U77"/>
  <c r="T77"/>
  <c r="S77"/>
  <c r="R77"/>
  <c r="Q77"/>
  <c r="P77"/>
  <c r="AS75"/>
  <c r="AR75"/>
  <c r="AQ75"/>
  <c r="AP75"/>
  <c r="AO75"/>
  <c r="AN75"/>
  <c r="AM75"/>
  <c r="AL75"/>
  <c r="AK75"/>
  <c r="AJ75"/>
  <c r="AI75"/>
  <c r="AH75"/>
  <c r="AG75"/>
  <c r="AF75"/>
  <c r="AE75"/>
  <c r="AD75"/>
  <c r="AC75"/>
  <c r="AB75"/>
  <c r="AA75"/>
  <c r="Z75"/>
  <c r="Y75"/>
  <c r="X75"/>
  <c r="W75"/>
  <c r="V75"/>
  <c r="U75"/>
  <c r="T75"/>
  <c r="S75"/>
  <c r="R75"/>
  <c r="Q75"/>
  <c r="P75"/>
  <c r="AS72"/>
  <c r="AR72"/>
  <c r="AQ72"/>
  <c r="AP72"/>
  <c r="AO72"/>
  <c r="AN72"/>
  <c r="AM72"/>
  <c r="AL72"/>
  <c r="AK72"/>
  <c r="AJ72"/>
  <c r="AI72"/>
  <c r="AH72"/>
  <c r="AG72"/>
  <c r="AF72"/>
  <c r="AE72"/>
  <c r="AD72"/>
  <c r="AC72"/>
  <c r="AB72"/>
  <c r="AA72"/>
  <c r="Z72"/>
  <c r="Y72"/>
  <c r="X72"/>
  <c r="W72"/>
  <c r="V72"/>
  <c r="U72"/>
  <c r="T72"/>
  <c r="S72"/>
  <c r="R72"/>
  <c r="Q72"/>
  <c r="P72"/>
  <c r="AS67"/>
  <c r="AR67"/>
  <c r="AQ67"/>
  <c r="AP67"/>
  <c r="AO67"/>
  <c r="AN67"/>
  <c r="AM67"/>
  <c r="AL67"/>
  <c r="AK67"/>
  <c r="AJ67"/>
  <c r="AI67"/>
  <c r="AH67"/>
  <c r="AG67"/>
  <c r="AF67"/>
  <c r="AE67"/>
  <c r="AD67"/>
  <c r="AC67"/>
  <c r="AB67"/>
  <c r="AA67"/>
  <c r="Z67"/>
  <c r="Y67"/>
  <c r="X67"/>
  <c r="W67"/>
  <c r="V67"/>
  <c r="U67"/>
  <c r="T67"/>
  <c r="S67"/>
  <c r="R67"/>
  <c r="Q67"/>
  <c r="P67"/>
  <c r="AS65"/>
  <c r="AR65"/>
  <c r="AQ65"/>
  <c r="AP65"/>
  <c r="AO65"/>
  <c r="AN65"/>
  <c r="AM65"/>
  <c r="AL65"/>
  <c r="AK65"/>
  <c r="AJ65"/>
  <c r="AI65"/>
  <c r="AH65"/>
  <c r="AG65"/>
  <c r="AF65"/>
  <c r="AE65"/>
  <c r="AD65"/>
  <c r="AC65"/>
  <c r="AB65"/>
  <c r="AA65"/>
  <c r="Z65"/>
  <c r="Y65"/>
  <c r="X65"/>
  <c r="W65"/>
  <c r="V65"/>
  <c r="U65"/>
  <c r="T65"/>
  <c r="S65"/>
  <c r="R65"/>
  <c r="Q65"/>
  <c r="P65"/>
  <c r="AS63"/>
  <c r="AR63"/>
  <c r="AQ63"/>
  <c r="AP63"/>
  <c r="AO63"/>
  <c r="AN63"/>
  <c r="AM63"/>
  <c r="AL63"/>
  <c r="AK63"/>
  <c r="AJ63"/>
  <c r="AI63"/>
  <c r="AH63"/>
  <c r="AG63"/>
  <c r="AF63"/>
  <c r="AE63"/>
  <c r="AD63"/>
  <c r="AC63"/>
  <c r="AB63"/>
  <c r="AA63"/>
  <c r="Z63"/>
  <c r="Y63"/>
  <c r="X63"/>
  <c r="W63"/>
  <c r="V63"/>
  <c r="U63"/>
  <c r="T63"/>
  <c r="S63"/>
  <c r="R63"/>
  <c r="Q63"/>
  <c r="P63"/>
  <c r="AS61"/>
  <c r="AR61"/>
  <c r="AQ61"/>
  <c r="AP61"/>
  <c r="AO61"/>
  <c r="AN61"/>
  <c r="AM61"/>
  <c r="AL61"/>
  <c r="AK61"/>
  <c r="AJ61"/>
  <c r="AI61"/>
  <c r="AH61"/>
  <c r="AG61"/>
  <c r="AF61"/>
  <c r="AE61"/>
  <c r="AD61"/>
  <c r="AC61"/>
  <c r="AB61"/>
  <c r="AA61"/>
  <c r="Z61"/>
  <c r="Y61"/>
  <c r="X61"/>
  <c r="W61"/>
  <c r="V61"/>
  <c r="U61"/>
  <c r="T61"/>
  <c r="S61"/>
  <c r="R61"/>
  <c r="Q61"/>
  <c r="P61"/>
  <c r="AS59"/>
  <c r="AR59"/>
  <c r="AQ59"/>
  <c r="AP59"/>
  <c r="AO59"/>
  <c r="AN59"/>
  <c r="AM59"/>
  <c r="AL59"/>
  <c r="AK59"/>
  <c r="AJ59"/>
  <c r="AI59"/>
  <c r="AH59"/>
  <c r="AG59"/>
  <c r="AF59"/>
  <c r="AE59"/>
  <c r="AD59"/>
  <c r="AC59"/>
  <c r="AB59"/>
  <c r="AA59"/>
  <c r="Z59"/>
  <c r="Y59"/>
  <c r="X59"/>
  <c r="W59"/>
  <c r="V59"/>
  <c r="U59"/>
  <c r="T59"/>
  <c r="S59"/>
  <c r="R59"/>
  <c r="Q59"/>
  <c r="P59"/>
  <c r="AS57"/>
  <c r="AR57"/>
  <c r="AQ57"/>
  <c r="AP57"/>
  <c r="AO57"/>
  <c r="AN57"/>
  <c r="AM57"/>
  <c r="AL57"/>
  <c r="AK57"/>
  <c r="AJ57"/>
  <c r="AI57"/>
  <c r="AH57"/>
  <c r="AG57"/>
  <c r="AF57"/>
  <c r="AE57"/>
  <c r="AD57"/>
  <c r="AC57"/>
  <c r="AB57"/>
  <c r="AA57"/>
  <c r="Z57"/>
  <c r="Y57"/>
  <c r="X57"/>
  <c r="W57"/>
  <c r="V57"/>
  <c r="U57"/>
  <c r="T57"/>
  <c r="S57"/>
  <c r="R57"/>
  <c r="Q57"/>
  <c r="P57"/>
  <c r="AS53"/>
  <c r="AR53"/>
  <c r="AQ53"/>
  <c r="AP53"/>
  <c r="AO53"/>
  <c r="AN53"/>
  <c r="AM53"/>
  <c r="AL53"/>
  <c r="AK53"/>
  <c r="AJ53"/>
  <c r="AI53"/>
  <c r="AH53"/>
  <c r="AG53"/>
  <c r="AF53"/>
  <c r="AE53"/>
  <c r="AD53"/>
  <c r="AC53"/>
  <c r="AB53"/>
  <c r="AA53"/>
  <c r="Z53"/>
  <c r="Y53"/>
  <c r="X53"/>
  <c r="W53"/>
  <c r="V53"/>
  <c r="U53"/>
  <c r="T53"/>
  <c r="S53"/>
  <c r="R53"/>
  <c r="Q53"/>
  <c r="P53"/>
  <c r="AS51"/>
  <c r="AR51"/>
  <c r="AQ51"/>
  <c r="AP51"/>
  <c r="AO51"/>
  <c r="AN51"/>
  <c r="AM51"/>
  <c r="AL51"/>
  <c r="AK51"/>
  <c r="AJ51"/>
  <c r="AI51"/>
  <c r="AH51"/>
  <c r="AG51"/>
  <c r="AF51"/>
  <c r="AE51"/>
  <c r="AD51"/>
  <c r="AC51"/>
  <c r="AB51"/>
  <c r="AA51"/>
  <c r="Z51"/>
  <c r="Y51"/>
  <c r="X51"/>
  <c r="W51"/>
  <c r="V51"/>
  <c r="U51"/>
  <c r="T51"/>
  <c r="S51"/>
  <c r="R51"/>
  <c r="Q51"/>
  <c r="P51"/>
  <c r="AS49"/>
  <c r="AR49"/>
  <c r="AQ49"/>
  <c r="AP49"/>
  <c r="AO49"/>
  <c r="AN49"/>
  <c r="AM49"/>
  <c r="AL49"/>
  <c r="AK49"/>
  <c r="AJ49"/>
  <c r="AI49"/>
  <c r="AH49"/>
  <c r="AG49"/>
  <c r="AF49"/>
  <c r="AE49"/>
  <c r="AD49"/>
  <c r="AC49"/>
  <c r="AB49"/>
  <c r="AA49"/>
  <c r="Z49"/>
  <c r="Y49"/>
  <c r="X49"/>
  <c r="W49"/>
  <c r="V49"/>
  <c r="U49"/>
  <c r="T49"/>
  <c r="S49"/>
  <c r="R49"/>
  <c r="Q49"/>
  <c r="P49"/>
  <c r="AS46"/>
  <c r="AR46"/>
  <c r="AQ46"/>
  <c r="AP46"/>
  <c r="AO46"/>
  <c r="AN46"/>
  <c r="AM46"/>
  <c r="AL46"/>
  <c r="AK46"/>
  <c r="AJ46"/>
  <c r="AI46"/>
  <c r="AH46"/>
  <c r="AG46"/>
  <c r="AF46"/>
  <c r="AE46"/>
  <c r="AD46"/>
  <c r="AC46"/>
  <c r="AB46"/>
  <c r="AA46"/>
  <c r="Z46"/>
  <c r="Y46"/>
  <c r="X46"/>
  <c r="W46"/>
  <c r="V46"/>
  <c r="U46"/>
  <c r="T46"/>
  <c r="S46"/>
  <c r="R46"/>
  <c r="Q46"/>
  <c r="P46"/>
  <c r="AS44"/>
  <c r="AR44"/>
  <c r="AQ44"/>
  <c r="AP44"/>
  <c r="AO44"/>
  <c r="AN44"/>
  <c r="AM44"/>
  <c r="AL44"/>
  <c r="AK44"/>
  <c r="AJ44"/>
  <c r="AI44"/>
  <c r="AH44"/>
  <c r="AG44"/>
  <c r="AF44"/>
  <c r="AE44"/>
  <c r="AD44"/>
  <c r="AC44"/>
  <c r="AB44"/>
  <c r="AA44"/>
  <c r="Z44"/>
  <c r="Y44"/>
  <c r="X44"/>
  <c r="W44"/>
  <c r="V44"/>
  <c r="U44"/>
  <c r="T44"/>
  <c r="S44"/>
  <c r="R44"/>
  <c r="Q44"/>
  <c r="P44"/>
  <c r="AS41"/>
  <c r="AR41"/>
  <c r="AQ41"/>
  <c r="AP41"/>
  <c r="AO41"/>
  <c r="AN41"/>
  <c r="AM41"/>
  <c r="AL41"/>
  <c r="AK41"/>
  <c r="AJ41"/>
  <c r="AI41"/>
  <c r="AH41"/>
  <c r="AG41"/>
  <c r="AF41"/>
  <c r="AE41"/>
  <c r="AD41"/>
  <c r="AC41"/>
  <c r="AB41"/>
  <c r="AA41"/>
  <c r="Z41"/>
  <c r="Y41"/>
  <c r="X41"/>
  <c r="W41"/>
  <c r="V41"/>
  <c r="U41"/>
  <c r="T41"/>
  <c r="S41"/>
  <c r="R41"/>
  <c r="Q41"/>
  <c r="P41"/>
  <c r="AS39"/>
  <c r="AR39"/>
  <c r="AQ39"/>
  <c r="AP39"/>
  <c r="AO39"/>
  <c r="AN39"/>
  <c r="AM39"/>
  <c r="AL39"/>
  <c r="AK39"/>
  <c r="AJ39"/>
  <c r="AI39"/>
  <c r="AH39"/>
  <c r="AG39"/>
  <c r="AF39"/>
  <c r="AE39"/>
  <c r="AD39"/>
  <c r="AC39"/>
  <c r="AB39"/>
  <c r="AA39"/>
  <c r="Z39"/>
  <c r="Y39"/>
  <c r="X39"/>
  <c r="W39"/>
  <c r="V39"/>
  <c r="U39"/>
  <c r="T39"/>
  <c r="S39"/>
  <c r="R39"/>
  <c r="Q39"/>
  <c r="P39"/>
  <c r="AS37"/>
  <c r="AR37"/>
  <c r="AQ37"/>
  <c r="AP37"/>
  <c r="AO37"/>
  <c r="AN37"/>
  <c r="AM37"/>
  <c r="AL37"/>
  <c r="AK37"/>
  <c r="AJ37"/>
  <c r="AI37"/>
  <c r="AH37"/>
  <c r="AG37"/>
  <c r="AF37"/>
  <c r="AE37"/>
  <c r="AD37"/>
  <c r="AC37"/>
  <c r="AB37"/>
  <c r="AA37"/>
  <c r="Z37"/>
  <c r="Y37"/>
  <c r="X37"/>
  <c r="W37"/>
  <c r="V37"/>
  <c r="U37"/>
  <c r="T37"/>
  <c r="S37"/>
  <c r="R37"/>
  <c r="Q37"/>
  <c r="P37"/>
  <c r="AS35"/>
  <c r="AR35"/>
  <c r="AQ35"/>
  <c r="AP35"/>
  <c r="AO35"/>
  <c r="AN35"/>
  <c r="AM35"/>
  <c r="AL35"/>
  <c r="AK35"/>
  <c r="AJ35"/>
  <c r="AI35"/>
  <c r="AH35"/>
  <c r="AG35"/>
  <c r="AF35"/>
  <c r="AE35"/>
  <c r="AD35"/>
  <c r="AC35"/>
  <c r="AB35"/>
  <c r="AA35"/>
  <c r="Z35"/>
  <c r="Y35"/>
  <c r="X35"/>
  <c r="W35"/>
  <c r="V35"/>
  <c r="U35"/>
  <c r="T35"/>
  <c r="S35"/>
  <c r="R35"/>
  <c r="Q35"/>
  <c r="P35"/>
  <c r="AS33"/>
  <c r="AR33"/>
  <c r="AQ33"/>
  <c r="AP33"/>
  <c r="AO33"/>
  <c r="AN33"/>
  <c r="AM33"/>
  <c r="AL33"/>
  <c r="AK33"/>
  <c r="AJ33"/>
  <c r="AI33"/>
  <c r="AH33"/>
  <c r="AG33"/>
  <c r="AF33"/>
  <c r="AE33"/>
  <c r="AD33"/>
  <c r="AC33"/>
  <c r="AB33"/>
  <c r="AA33"/>
  <c r="Z33"/>
  <c r="Y33"/>
  <c r="X33"/>
  <c r="W33"/>
  <c r="V33"/>
  <c r="U33"/>
  <c r="T33"/>
  <c r="S33"/>
  <c r="R33"/>
  <c r="Q33"/>
  <c r="P33"/>
  <c r="AS31"/>
  <c r="AR31"/>
  <c r="AQ31"/>
  <c r="AP31"/>
  <c r="AO31"/>
  <c r="AN31"/>
  <c r="AM31"/>
  <c r="AL31"/>
  <c r="AK31"/>
  <c r="AJ31"/>
  <c r="AI31"/>
  <c r="AH31"/>
  <c r="AG31"/>
  <c r="AF31"/>
  <c r="AE31"/>
  <c r="AD31"/>
  <c r="AC31"/>
  <c r="AB31"/>
  <c r="AA31"/>
  <c r="Z31"/>
  <c r="Y31"/>
  <c r="X31"/>
  <c r="W31"/>
  <c r="V31"/>
  <c r="U31"/>
  <c r="T31"/>
  <c r="S31"/>
  <c r="R31"/>
  <c r="Q31"/>
  <c r="P31"/>
  <c r="AS29"/>
  <c r="AR29"/>
  <c r="AQ29"/>
  <c r="AP29"/>
  <c r="AO29"/>
  <c r="AN29"/>
  <c r="AM29"/>
  <c r="AL29"/>
  <c r="AK29"/>
  <c r="AJ29"/>
  <c r="AI29"/>
  <c r="AH29"/>
  <c r="AG29"/>
  <c r="AF29"/>
  <c r="AE29"/>
  <c r="AD29"/>
  <c r="AC29"/>
  <c r="AB29"/>
  <c r="AA29"/>
  <c r="Z29"/>
  <c r="Y29"/>
  <c r="X29"/>
  <c r="W29"/>
  <c r="V29"/>
  <c r="U29"/>
  <c r="T29"/>
  <c r="S29"/>
  <c r="R29"/>
  <c r="Q29"/>
  <c r="P29"/>
  <c r="AS27"/>
  <c r="AR27"/>
  <c r="AQ27"/>
  <c r="AP27"/>
  <c r="AO27"/>
  <c r="AN27"/>
  <c r="AM27"/>
  <c r="AL27"/>
  <c r="AK27"/>
  <c r="AJ27"/>
  <c r="AI27"/>
  <c r="AH27"/>
  <c r="AG27"/>
  <c r="AF27"/>
  <c r="AE27"/>
  <c r="AD27"/>
  <c r="AC27"/>
  <c r="AB27"/>
  <c r="AA27"/>
  <c r="Z27"/>
  <c r="Y27"/>
  <c r="X27"/>
  <c r="W27"/>
  <c r="V27"/>
  <c r="U27"/>
  <c r="T27"/>
  <c r="S27"/>
  <c r="R27"/>
  <c r="Q27"/>
  <c r="P27"/>
  <c r="AS25"/>
  <c r="AR25"/>
  <c r="AQ25"/>
  <c r="AP25"/>
  <c r="AO25"/>
  <c r="AN25"/>
  <c r="AM25"/>
  <c r="AL25"/>
  <c r="AK25"/>
  <c r="AJ25"/>
  <c r="AI25"/>
  <c r="AH25"/>
  <c r="AG25"/>
  <c r="AF25"/>
  <c r="AE25"/>
  <c r="AD25"/>
  <c r="AC25"/>
  <c r="AB25"/>
  <c r="AA25"/>
  <c r="Z25"/>
  <c r="Y25"/>
  <c r="X25"/>
  <c r="W25"/>
  <c r="V25"/>
  <c r="U25"/>
  <c r="T25"/>
  <c r="S25"/>
  <c r="R25"/>
  <c r="Q25"/>
  <c r="P25"/>
  <c r="AS23"/>
  <c r="AR23"/>
  <c r="AQ23"/>
  <c r="AP23"/>
  <c r="AO23"/>
  <c r="AN23"/>
  <c r="AM23"/>
  <c r="AL23"/>
  <c r="AK23"/>
  <c r="AJ23"/>
  <c r="AI23"/>
  <c r="AH23"/>
  <c r="AG23"/>
  <c r="AF23"/>
  <c r="AE23"/>
  <c r="AD23"/>
  <c r="AC23"/>
  <c r="AB23"/>
  <c r="AA23"/>
  <c r="Z23"/>
  <c r="Y23"/>
  <c r="X23"/>
  <c r="W23"/>
  <c r="V23"/>
  <c r="U23"/>
  <c r="T23"/>
  <c r="S23"/>
  <c r="R23"/>
  <c r="Q23"/>
  <c r="P23"/>
  <c r="AS21"/>
  <c r="AR21"/>
  <c r="AQ21"/>
  <c r="AP21"/>
  <c r="AO21"/>
  <c r="AN21"/>
  <c r="AM21"/>
  <c r="AL21"/>
  <c r="AK21"/>
  <c r="AJ21"/>
  <c r="AI21"/>
  <c r="AH21"/>
  <c r="AG21"/>
  <c r="AF21"/>
  <c r="AE21"/>
  <c r="AD21"/>
  <c r="AC21"/>
  <c r="AB21"/>
  <c r="AA21"/>
  <c r="Z21"/>
  <c r="Y21"/>
  <c r="X21"/>
  <c r="W21"/>
  <c r="V21"/>
  <c r="U21"/>
  <c r="T21"/>
  <c r="S21"/>
  <c r="R21"/>
  <c r="Q21"/>
  <c r="P21"/>
  <c r="AS19"/>
  <c r="AR19"/>
  <c r="AQ19"/>
  <c r="AP19"/>
  <c r="AO19"/>
  <c r="AN19"/>
  <c r="AM19"/>
  <c r="AL19"/>
  <c r="AK19"/>
  <c r="AJ19"/>
  <c r="AI19"/>
  <c r="AH19"/>
  <c r="AG19"/>
  <c r="AF19"/>
  <c r="AE19"/>
  <c r="AD19"/>
  <c r="AC19"/>
  <c r="AB19"/>
  <c r="AA19"/>
  <c r="Z19"/>
  <c r="Y19"/>
  <c r="X19"/>
  <c r="W19"/>
  <c r="V19"/>
  <c r="U19"/>
  <c r="T19"/>
  <c r="S19"/>
  <c r="R19"/>
  <c r="Q19"/>
  <c r="P19"/>
  <c r="AS17"/>
  <c r="AR17"/>
  <c r="AQ17"/>
  <c r="AP17"/>
  <c r="AO17"/>
  <c r="AN17"/>
  <c r="AM17"/>
  <c r="AL17"/>
  <c r="AK17"/>
  <c r="AJ17"/>
  <c r="AI17"/>
  <c r="AH17"/>
  <c r="AG17"/>
  <c r="AF17"/>
  <c r="AE17"/>
  <c r="AD17"/>
  <c r="AC17"/>
  <c r="AB17"/>
  <c r="AA17"/>
  <c r="Z17"/>
  <c r="Y17"/>
  <c r="X17"/>
  <c r="W17"/>
  <c r="V17"/>
  <c r="U17"/>
  <c r="T17"/>
  <c r="S17"/>
  <c r="R17"/>
  <c r="Q17"/>
  <c r="P17"/>
  <c r="AS14"/>
  <c r="AR14"/>
  <c r="AQ14"/>
  <c r="AP14"/>
  <c r="AO14"/>
  <c r="AN14"/>
  <c r="AM14"/>
  <c r="AL14"/>
  <c r="AK14"/>
  <c r="AJ14"/>
  <c r="AI14"/>
  <c r="AH14"/>
  <c r="AG14"/>
  <c r="AF14"/>
  <c r="AE14"/>
  <c r="AD14"/>
  <c r="AC14"/>
  <c r="AB14"/>
  <c r="AA14"/>
  <c r="Z14"/>
  <c r="Y14"/>
  <c r="X14"/>
  <c r="W14"/>
  <c r="V14"/>
  <c r="U14"/>
  <c r="T14"/>
  <c r="S14"/>
  <c r="R14"/>
  <c r="Q14"/>
  <c r="P14"/>
  <c r="AS5"/>
  <c r="AR5"/>
  <c r="AQ5"/>
  <c r="AP5"/>
  <c r="AO5"/>
  <c r="AN5"/>
  <c r="AM5"/>
  <c r="AL5"/>
  <c r="AK5"/>
  <c r="AJ5"/>
  <c r="AI5"/>
  <c r="AH5"/>
  <c r="AG5"/>
  <c r="AF5"/>
  <c r="AE5"/>
  <c r="AD5"/>
  <c r="AC5"/>
  <c r="AB5"/>
  <c r="AA5"/>
  <c r="Z5"/>
  <c r="Y5"/>
  <c r="X5"/>
  <c r="W5"/>
  <c r="V5"/>
  <c r="U5"/>
  <c r="T5"/>
  <c r="S5"/>
  <c r="R5"/>
  <c r="Q5"/>
  <c r="P5"/>
  <c r="R3"/>
  <c r="S3"/>
  <c r="T3"/>
  <c r="U3"/>
  <c r="V3"/>
  <c r="W3"/>
  <c r="X3"/>
  <c r="Y3"/>
  <c r="Z3"/>
  <c r="AA3"/>
  <c r="AB3"/>
  <c r="AC3"/>
  <c r="AD3"/>
  <c r="AE3"/>
  <c r="AF3"/>
  <c r="AG3"/>
  <c r="AH3"/>
  <c r="AI3"/>
  <c r="AJ3"/>
  <c r="AK3"/>
  <c r="AL3"/>
  <c r="AM3"/>
  <c r="AN3"/>
  <c r="AO3"/>
  <c r="AP3"/>
  <c r="AQ3"/>
  <c r="AR3"/>
  <c r="AS3"/>
  <c r="Q3"/>
  <c r="P3"/>
  <c r="D18" i="4"/>
  <c r="E18"/>
  <c r="D17" i="41"/>
  <c r="F18"/>
  <c r="D18"/>
  <c r="F20" i="4"/>
  <c r="D20"/>
  <c r="G20"/>
  <c r="E26" i="5"/>
  <c r="C25"/>
  <c r="G26"/>
  <c r="D19" i="41"/>
  <c r="C19"/>
  <c r="F20"/>
  <c r="G28" i="4"/>
  <c r="D28"/>
  <c r="E28"/>
  <c r="D22" i="5"/>
  <c r="G22"/>
  <c r="D21"/>
  <c r="F28" i="41"/>
  <c r="D28"/>
  <c r="E28"/>
  <c r="G18" i="3"/>
  <c r="D18"/>
  <c r="C17"/>
  <c r="D24" i="4"/>
  <c r="D23"/>
  <c r="E24"/>
  <c r="F20" i="5"/>
  <c r="C19"/>
  <c r="D19"/>
  <c r="F26" i="41"/>
  <c r="D26"/>
  <c r="D25"/>
  <c r="D27" i="3"/>
  <c r="F28"/>
  <c r="D28"/>
  <c r="D26" i="4"/>
  <c r="C25"/>
  <c r="F26"/>
  <c r="F18" i="5"/>
  <c r="E18"/>
  <c r="G18"/>
  <c r="G22" i="3"/>
  <c r="D22"/>
  <c r="D21"/>
  <c r="E22" i="4"/>
  <c r="F22"/>
  <c r="G22"/>
  <c r="C27" i="5"/>
  <c r="E28"/>
  <c r="D28"/>
  <c r="F24" i="3"/>
  <c r="D23"/>
  <c r="E24"/>
  <c r="D22" i="41"/>
  <c r="D21"/>
  <c r="F22"/>
  <c r="E26" i="3"/>
  <c r="F26"/>
  <c r="C25"/>
  <c r="D23" i="5"/>
  <c r="E24"/>
  <c r="F24"/>
  <c r="C23" i="41"/>
  <c r="E24"/>
  <c r="F24"/>
  <c r="G20" i="3"/>
  <c r="E20"/>
  <c r="C19"/>
  <c r="B17" i="2"/>
  <c r="B21" i="39"/>
  <c r="G22" s="1"/>
  <c r="B21" i="38"/>
  <c r="B21" i="37"/>
  <c r="G22" s="1"/>
  <c r="B19" i="38"/>
  <c r="B19" i="37"/>
  <c r="G20" s="1"/>
  <c r="B19" i="39"/>
  <c r="B25" i="37"/>
  <c r="D25" s="1"/>
  <c r="B25" i="39"/>
  <c r="B25" i="38"/>
  <c r="D26" s="1"/>
  <c r="B23" i="39"/>
  <c r="B23" i="37"/>
  <c r="D23" s="1"/>
  <c r="B23" i="38"/>
  <c r="B17" i="37"/>
  <c r="F18" s="1"/>
  <c r="B17" i="38"/>
  <c r="B17" i="39"/>
  <c r="G18" s="1"/>
  <c r="B27"/>
  <c r="B27" i="37"/>
  <c r="F28" s="1"/>
  <c r="B27" i="38"/>
  <c r="X98" i="8"/>
  <c r="X101"/>
  <c r="AF98"/>
  <c r="AF103"/>
  <c r="S98"/>
  <c r="S101"/>
  <c r="B9" i="5"/>
  <c r="E10" s="1"/>
  <c r="AA98" i="8"/>
  <c r="AA99"/>
  <c r="AI98"/>
  <c r="AI99"/>
  <c r="AQ98"/>
  <c r="AQ101"/>
  <c r="T98"/>
  <c r="T100"/>
  <c r="B7" i="4"/>
  <c r="AB98" i="8"/>
  <c r="AB99"/>
  <c r="AJ98"/>
  <c r="AJ100"/>
  <c r="AR98"/>
  <c r="AR100"/>
  <c r="W98"/>
  <c r="W99"/>
  <c r="AE98"/>
  <c r="AE101"/>
  <c r="AM98"/>
  <c r="AM100"/>
  <c r="P98"/>
  <c r="P100"/>
  <c r="AN98"/>
  <c r="AN100"/>
  <c r="B27" i="2"/>
  <c r="D28" s="1"/>
  <c r="B23"/>
  <c r="B19"/>
  <c r="G20" s="1"/>
  <c r="B25"/>
  <c r="B21"/>
  <c r="D21" s="1"/>
  <c r="Q98" i="8"/>
  <c r="Q99"/>
  <c r="B5" i="3"/>
  <c r="U98" i="8"/>
  <c r="U100"/>
  <c r="Y98"/>
  <c r="Y103"/>
  <c r="AC98"/>
  <c r="AC104"/>
  <c r="AG98"/>
  <c r="AG99"/>
  <c r="AK98"/>
  <c r="AK102"/>
  <c r="AO98"/>
  <c r="AO103"/>
  <c r="AS98"/>
  <c r="AS104"/>
  <c r="R98"/>
  <c r="R102"/>
  <c r="B11" i="41"/>
  <c r="F12" s="1"/>
  <c r="V98" i="8"/>
  <c r="V100"/>
  <c r="Z98"/>
  <c r="Z100"/>
  <c r="AD98"/>
  <c r="AD101"/>
  <c r="AH98"/>
  <c r="AH103"/>
  <c r="AL98"/>
  <c r="AL99"/>
  <c r="AP98"/>
  <c r="AP102"/>
  <c r="AF102"/>
  <c r="AF99"/>
  <c r="AF100"/>
  <c r="F6" i="3"/>
  <c r="G6"/>
  <c r="E6"/>
  <c r="C5"/>
  <c r="D6"/>
  <c r="D5"/>
  <c r="D9" i="5"/>
  <c r="C9"/>
  <c r="D11" i="41"/>
  <c r="C7" i="4"/>
  <c r="D7"/>
  <c r="D8"/>
  <c r="E8"/>
  <c r="F8"/>
  <c r="G8"/>
  <c r="G26" i="39"/>
  <c r="D26"/>
  <c r="F26"/>
  <c r="E26"/>
  <c r="C25"/>
  <c r="D25"/>
  <c r="D17"/>
  <c r="D18"/>
  <c r="D24" i="37"/>
  <c r="G26"/>
  <c r="E26"/>
  <c r="F20" i="38"/>
  <c r="C19"/>
  <c r="D19"/>
  <c r="G20"/>
  <c r="E20"/>
  <c r="D20"/>
  <c r="D18"/>
  <c r="F18"/>
  <c r="D17"/>
  <c r="C17"/>
  <c r="G18"/>
  <c r="E18"/>
  <c r="G24" i="39"/>
  <c r="E24"/>
  <c r="D24"/>
  <c r="C23"/>
  <c r="F24"/>
  <c r="D23"/>
  <c r="D18" i="37"/>
  <c r="E18"/>
  <c r="D17"/>
  <c r="F22"/>
  <c r="D21"/>
  <c r="D22"/>
  <c r="E28" i="38"/>
  <c r="G28"/>
  <c r="F28"/>
  <c r="D27"/>
  <c r="D28"/>
  <c r="C27"/>
  <c r="C21"/>
  <c r="D22"/>
  <c r="D21"/>
  <c r="F22"/>
  <c r="E22"/>
  <c r="G22"/>
  <c r="G24"/>
  <c r="D23"/>
  <c r="F24"/>
  <c r="C23"/>
  <c r="D24"/>
  <c r="E24"/>
  <c r="G28" i="37"/>
  <c r="E28"/>
  <c r="D27"/>
  <c r="F22" i="39"/>
  <c r="D22"/>
  <c r="E22"/>
  <c r="G28"/>
  <c r="D28"/>
  <c r="D27"/>
  <c r="C27"/>
  <c r="E28"/>
  <c r="F28"/>
  <c r="D20"/>
  <c r="G20"/>
  <c r="F20"/>
  <c r="E20"/>
  <c r="D19"/>
  <c r="C19"/>
  <c r="E26" i="38"/>
  <c r="D25"/>
  <c r="C25"/>
  <c r="E20" i="37"/>
  <c r="F20"/>
  <c r="C19"/>
  <c r="X99" i="8"/>
  <c r="X103"/>
  <c r="X100"/>
  <c r="X104"/>
  <c r="AF101"/>
  <c r="AE100"/>
  <c r="Z99"/>
  <c r="Y100"/>
  <c r="S102"/>
  <c r="B11" i="5"/>
  <c r="X102" i="8"/>
  <c r="AF104"/>
  <c r="W102"/>
  <c r="W101"/>
  <c r="AR102"/>
  <c r="AR103"/>
  <c r="AC100"/>
  <c r="P99"/>
  <c r="AJ99"/>
  <c r="AE99"/>
  <c r="V103"/>
  <c r="AE103"/>
  <c r="AE104"/>
  <c r="U103"/>
  <c r="AE102"/>
  <c r="U99"/>
  <c r="AR104"/>
  <c r="W100"/>
  <c r="P102"/>
  <c r="B11" i="2"/>
  <c r="AJ102" i="8"/>
  <c r="AJ103"/>
  <c r="W104"/>
  <c r="AJ101"/>
  <c r="W103"/>
  <c r="AJ104"/>
  <c r="P101"/>
  <c r="P103"/>
  <c r="B13" i="37"/>
  <c r="C13" s="1"/>
  <c r="V99" i="8"/>
  <c r="AK100"/>
  <c r="AR99"/>
  <c r="V101"/>
  <c r="AK99"/>
  <c r="AR101"/>
  <c r="AL103"/>
  <c r="AL104"/>
  <c r="AM101"/>
  <c r="AA102"/>
  <c r="AI102"/>
  <c r="AL102"/>
  <c r="U104"/>
  <c r="AP99"/>
  <c r="AN103"/>
  <c r="AQ103"/>
  <c r="AQ99"/>
  <c r="AD102"/>
  <c r="U101"/>
  <c r="AB103"/>
  <c r="AB102"/>
  <c r="AQ100"/>
  <c r="AQ102"/>
  <c r="AS100"/>
  <c r="AB101"/>
  <c r="AQ104"/>
  <c r="AB104"/>
  <c r="S104"/>
  <c r="B15" i="5"/>
  <c r="AI101" i="8"/>
  <c r="AH101"/>
  <c r="T102"/>
  <c r="B11" i="4"/>
  <c r="T101" i="8"/>
  <c r="B9" i="4"/>
  <c r="AG100" i="8"/>
  <c r="AB100"/>
  <c r="P104"/>
  <c r="B15" i="37"/>
  <c r="S99" i="8"/>
  <c r="B5" i="5"/>
  <c r="S103" i="8"/>
  <c r="B13" i="5"/>
  <c r="S100" i="8"/>
  <c r="B7" i="5"/>
  <c r="AI104" i="8"/>
  <c r="T103"/>
  <c r="B13" i="4"/>
  <c r="E14" s="1"/>
  <c r="V104" i="8"/>
  <c r="AI100"/>
  <c r="T99"/>
  <c r="B5" i="4"/>
  <c r="D5" s="1"/>
  <c r="AO99" i="8"/>
  <c r="T104"/>
  <c r="B15" i="4"/>
  <c r="AI103" i="8"/>
  <c r="AO102"/>
  <c r="B7" i="39"/>
  <c r="D7" s="1"/>
  <c r="B7" i="37"/>
  <c r="B7" i="38"/>
  <c r="D7" s="1"/>
  <c r="D18" i="2"/>
  <c r="C17"/>
  <c r="G18"/>
  <c r="D17"/>
  <c r="F18"/>
  <c r="E18"/>
  <c r="C21"/>
  <c r="F22"/>
  <c r="D22"/>
  <c r="C25"/>
  <c r="G26"/>
  <c r="F26"/>
  <c r="E26"/>
  <c r="D26"/>
  <c r="D25"/>
  <c r="F20"/>
  <c r="C19"/>
  <c r="D19"/>
  <c r="F24"/>
  <c r="E24"/>
  <c r="C23"/>
  <c r="D24"/>
  <c r="D23"/>
  <c r="G24"/>
  <c r="D27"/>
  <c r="F28"/>
  <c r="C27"/>
  <c r="AA104" i="8"/>
  <c r="AL101"/>
  <c r="AH99"/>
  <c r="AO104"/>
  <c r="AG103"/>
  <c r="Q101"/>
  <c r="B9" i="3"/>
  <c r="AN102" i="8"/>
  <c r="AA101"/>
  <c r="AH102"/>
  <c r="AN101"/>
  <c r="AM103"/>
  <c r="AL100"/>
  <c r="AK104"/>
  <c r="Y104"/>
  <c r="AN99"/>
  <c r="AM99"/>
  <c r="AN104"/>
  <c r="AM102"/>
  <c r="AA100"/>
  <c r="AP103"/>
  <c r="AK103"/>
  <c r="AM104"/>
  <c r="AA103"/>
  <c r="AH100"/>
  <c r="AG102"/>
  <c r="Z101"/>
  <c r="V102"/>
  <c r="AG101"/>
  <c r="Y99"/>
  <c r="Q102"/>
  <c r="B11" i="3"/>
  <c r="G12" s="1"/>
  <c r="AH104" i="8"/>
  <c r="Z103"/>
  <c r="R101"/>
  <c r="B9" i="41"/>
  <c r="G10" s="1"/>
  <c r="AK101" i="8"/>
  <c r="AG104"/>
  <c r="U102"/>
  <c r="Q104"/>
  <c r="B15" i="3"/>
  <c r="R104" i="8"/>
  <c r="B15" i="41"/>
  <c r="Q100" i="8"/>
  <c r="B7" i="3"/>
  <c r="Q103" i="8"/>
  <c r="B13" i="3"/>
  <c r="R100" i="8"/>
  <c r="B7" i="41"/>
  <c r="R103" i="8"/>
  <c r="B13" i="41"/>
  <c r="R99" i="8"/>
  <c r="B5" i="41"/>
  <c r="AS102" i="8"/>
  <c r="AC101"/>
  <c r="AP104"/>
  <c r="AP101"/>
  <c r="AD104"/>
  <c r="Z104"/>
  <c r="Z102"/>
  <c r="AS101"/>
  <c r="AS99"/>
  <c r="AO100"/>
  <c r="AC102"/>
  <c r="AC99"/>
  <c r="Y102"/>
  <c r="AS103"/>
  <c r="AC103"/>
  <c r="AP100"/>
  <c r="AD100"/>
  <c r="AO101"/>
  <c r="Y101"/>
  <c r="AD103"/>
  <c r="AD99"/>
  <c r="D14" i="4"/>
  <c r="G14"/>
  <c r="D13"/>
  <c r="G8" i="41"/>
  <c r="D8"/>
  <c r="C7"/>
  <c r="E8"/>
  <c r="D7"/>
  <c r="F8"/>
  <c r="E10"/>
  <c r="D10"/>
  <c r="C9"/>
  <c r="F12" i="4"/>
  <c r="E12"/>
  <c r="C11"/>
  <c r="G12"/>
  <c r="D12"/>
  <c r="D11"/>
  <c r="G14" i="41"/>
  <c r="C13"/>
  <c r="D13"/>
  <c r="E14"/>
  <c r="F14"/>
  <c r="D14"/>
  <c r="C13" i="3"/>
  <c r="F14"/>
  <c r="D14"/>
  <c r="G14"/>
  <c r="D13"/>
  <c r="E14"/>
  <c r="D7" i="5"/>
  <c r="E8"/>
  <c r="D8"/>
  <c r="C7"/>
  <c r="F8"/>
  <c r="G8"/>
  <c r="G8" i="3"/>
  <c r="C7"/>
  <c r="D7"/>
  <c r="F8"/>
  <c r="D8"/>
  <c r="E8"/>
  <c r="D16" i="4"/>
  <c r="F16"/>
  <c r="E16"/>
  <c r="D15"/>
  <c r="C15"/>
  <c r="G16"/>
  <c r="D13" i="5"/>
  <c r="F14"/>
  <c r="E14"/>
  <c r="D14"/>
  <c r="C13"/>
  <c r="G14"/>
  <c r="D11"/>
  <c r="G12"/>
  <c r="D12"/>
  <c r="C11"/>
  <c r="F12"/>
  <c r="E12"/>
  <c r="G16" i="41"/>
  <c r="D15"/>
  <c r="F16"/>
  <c r="D16"/>
  <c r="E16"/>
  <c r="C15"/>
  <c r="C5" i="5"/>
  <c r="G6"/>
  <c r="E6"/>
  <c r="D5"/>
  <c r="D6"/>
  <c r="F6"/>
  <c r="D15"/>
  <c r="E16"/>
  <c r="F16"/>
  <c r="C15"/>
  <c r="G16"/>
  <c r="D16"/>
  <c r="G10" i="4"/>
  <c r="D9"/>
  <c r="D10"/>
  <c r="F10"/>
  <c r="C9"/>
  <c r="E10"/>
  <c r="D12" i="3"/>
  <c r="C11"/>
  <c r="E12"/>
  <c r="G10"/>
  <c r="D10"/>
  <c r="C9"/>
  <c r="F10"/>
  <c r="D9"/>
  <c r="E10"/>
  <c r="D15"/>
  <c r="D16"/>
  <c r="E16"/>
  <c r="G16"/>
  <c r="C15"/>
  <c r="F16"/>
  <c r="E6" i="4"/>
  <c r="F6"/>
  <c r="G6"/>
  <c r="G6" i="41"/>
  <c r="C5"/>
  <c r="E6"/>
  <c r="D6"/>
  <c r="D5"/>
  <c r="F6"/>
  <c r="B13" i="38"/>
  <c r="D14"/>
  <c r="B9" i="2"/>
  <c r="F10"/>
  <c r="B5"/>
  <c r="F6"/>
  <c r="B7"/>
  <c r="G8"/>
  <c r="B9" i="37"/>
  <c r="E10"/>
  <c r="B13" i="2"/>
  <c r="D14"/>
  <c r="B13" i="39"/>
  <c r="D13"/>
  <c r="B9" i="38"/>
  <c r="D10"/>
  <c r="B9" i="39"/>
  <c r="D9"/>
  <c r="B5" i="38"/>
  <c r="F6"/>
  <c r="B5" i="37"/>
  <c r="G6"/>
  <c r="B5" i="39"/>
  <c r="D6"/>
  <c r="D12" i="2"/>
  <c r="D11"/>
  <c r="E12"/>
  <c r="F12"/>
  <c r="G12"/>
  <c r="C11"/>
  <c r="B11" i="37"/>
  <c r="G12"/>
  <c r="B11" i="38"/>
  <c r="D12"/>
  <c r="B11" i="39"/>
  <c r="G12"/>
  <c r="E6" i="2"/>
  <c r="B15" i="38"/>
  <c r="G16" s="1"/>
  <c r="B15" i="2"/>
  <c r="G16" s="1"/>
  <c r="B15" i="39"/>
  <c r="D16" s="1"/>
  <c r="G14" i="37"/>
  <c r="F14"/>
  <c r="D14"/>
  <c r="G14" i="38"/>
  <c r="C7"/>
  <c r="G8"/>
  <c r="E8"/>
  <c r="D7" i="37"/>
  <c r="D8"/>
  <c r="G8"/>
  <c r="C7"/>
  <c r="E8"/>
  <c r="F8"/>
  <c r="E8" i="39"/>
  <c r="C7"/>
  <c r="G8"/>
  <c r="G16" i="37"/>
  <c r="C15"/>
  <c r="F16"/>
  <c r="D15"/>
  <c r="D16"/>
  <c r="E16"/>
  <c r="G6" i="2"/>
  <c r="D13" i="38"/>
  <c r="F14"/>
  <c r="E14"/>
  <c r="D6" i="37"/>
  <c r="C13" i="38"/>
  <c r="D5" i="2"/>
  <c r="C9" i="37"/>
  <c r="C11"/>
  <c r="D8" i="2"/>
  <c r="G10"/>
  <c r="D11" i="37"/>
  <c r="C11" i="39"/>
  <c r="C5" i="2"/>
  <c r="E10"/>
  <c r="D7"/>
  <c r="E8"/>
  <c r="D6"/>
  <c r="E14" i="39"/>
  <c r="C7" i="2"/>
  <c r="C13" i="39"/>
  <c r="F14"/>
  <c r="D9" i="2"/>
  <c r="F8"/>
  <c r="E14"/>
  <c r="C9"/>
  <c r="D10"/>
  <c r="D10" i="39"/>
  <c r="D12"/>
  <c r="C13" i="2"/>
  <c r="E12" i="39"/>
  <c r="G14" i="2"/>
  <c r="F12" i="39"/>
  <c r="F12" i="38"/>
  <c r="E6" i="37"/>
  <c r="C5"/>
  <c r="F10"/>
  <c r="E12"/>
  <c r="G10"/>
  <c r="F12"/>
  <c r="D9"/>
  <c r="G6" i="39"/>
  <c r="F6" i="37"/>
  <c r="D5" i="38"/>
  <c r="F10"/>
  <c r="C9"/>
  <c r="E10"/>
  <c r="D5" i="37"/>
  <c r="F14" i="2"/>
  <c r="D14" i="39"/>
  <c r="D10" i="37"/>
  <c r="D11" i="39"/>
  <c r="D12" i="37"/>
  <c r="D13" i="2"/>
  <c r="G14" i="39"/>
  <c r="E10"/>
  <c r="D9" i="38"/>
  <c r="G10"/>
  <c r="E6" i="39"/>
  <c r="D5"/>
  <c r="C11" i="38"/>
  <c r="G12"/>
  <c r="C5" i="39"/>
  <c r="D11" i="38"/>
  <c r="F6" i="39"/>
  <c r="E12" i="38"/>
  <c r="E6"/>
  <c r="C5"/>
  <c r="G10" i="39"/>
  <c r="E16"/>
  <c r="G6" i="38"/>
  <c r="C9" i="39"/>
  <c r="D6" i="38"/>
  <c r="F10" i="39"/>
  <c r="F16"/>
  <c r="G16"/>
  <c r="F16" i="38"/>
  <c r="E16"/>
  <c r="D15" i="2"/>
  <c r="C15"/>
  <c r="E16"/>
  <c r="G40" i="3" l="1"/>
  <c r="D26" i="37"/>
  <c r="C23"/>
  <c r="G24"/>
  <c r="F18" i="39"/>
  <c r="D12" i="41"/>
  <c r="G12"/>
  <c r="D10" i="5"/>
  <c r="F18" i="4"/>
  <c r="D16" i="2"/>
  <c r="F16"/>
  <c r="C15" i="38"/>
  <c r="D15"/>
  <c r="D16"/>
  <c r="D15" i="39"/>
  <c r="C15"/>
  <c r="D8"/>
  <c r="F8"/>
  <c r="D8" i="38"/>
  <c r="F8"/>
  <c r="D13" i="37"/>
  <c r="E14"/>
  <c r="C5" i="4"/>
  <c r="D6"/>
  <c r="D11" i="3"/>
  <c r="F12"/>
  <c r="F10" i="41"/>
  <c r="D9"/>
  <c r="F14" i="4"/>
  <c r="C13"/>
  <c r="E28" i="2"/>
  <c r="G28"/>
  <c r="D20"/>
  <c r="E20"/>
  <c r="E22"/>
  <c r="G22"/>
  <c r="D20" i="37"/>
  <c r="D19"/>
  <c r="G26" i="38"/>
  <c r="F26"/>
  <c r="C21" i="39"/>
  <c r="D21"/>
  <c r="C27" i="37"/>
  <c r="D28"/>
  <c r="E22"/>
  <c r="C21"/>
  <c r="G18"/>
  <c r="C17"/>
  <c r="F26"/>
  <c r="C25"/>
  <c r="F24"/>
  <c r="E24"/>
  <c r="C17" i="39"/>
  <c r="E18"/>
  <c r="C11" i="41"/>
  <c r="E12"/>
  <c r="F10" i="5"/>
  <c r="G10"/>
  <c r="D20" i="3"/>
  <c r="F20"/>
  <c r="D23" i="41"/>
  <c r="D24"/>
  <c r="C23" i="5"/>
  <c r="D24"/>
  <c r="D25" i="3"/>
  <c r="D26"/>
  <c r="C21" i="41"/>
  <c r="E22"/>
  <c r="D24" i="3"/>
  <c r="C23"/>
  <c r="D27" i="5"/>
  <c r="F28"/>
  <c r="D22" i="4"/>
  <c r="C21"/>
  <c r="C21" i="3"/>
  <c r="E22"/>
  <c r="D17" i="5"/>
  <c r="C17"/>
  <c r="E26" i="4"/>
  <c r="D25"/>
  <c r="E28" i="3"/>
  <c r="C27"/>
  <c r="E26" i="41"/>
  <c r="C25"/>
  <c r="G20" i="5"/>
  <c r="D20"/>
  <c r="F24" i="4"/>
  <c r="G24"/>
  <c r="D17" i="3"/>
  <c r="F18"/>
  <c r="D27" i="41"/>
  <c r="C27"/>
  <c r="C21" i="5"/>
  <c r="E22"/>
  <c r="D27" i="4"/>
  <c r="C27"/>
  <c r="E20" i="41"/>
  <c r="D20"/>
  <c r="D25" i="5"/>
  <c r="F26"/>
  <c r="C19" i="4"/>
  <c r="E20"/>
  <c r="C17" i="41"/>
  <c r="E18"/>
  <c r="C17" i="4"/>
  <c r="G18"/>
  <c r="D30" i="39"/>
  <c r="E30"/>
  <c r="E30" i="2"/>
  <c r="D29"/>
  <c r="E34" i="38"/>
  <c r="D33"/>
  <c r="D33" i="2"/>
  <c r="E34"/>
  <c r="F32" i="38"/>
  <c r="D32"/>
  <c r="G32" i="3"/>
  <c r="D32"/>
  <c r="D31" i="2"/>
  <c r="D32"/>
  <c r="G38" i="38"/>
  <c r="D38"/>
  <c r="F40" i="39"/>
  <c r="E40"/>
  <c r="G36" i="38"/>
  <c r="C35"/>
  <c r="G40" i="2"/>
  <c r="C39"/>
  <c r="C37" i="39"/>
  <c r="D38"/>
  <c r="G36" i="37"/>
  <c r="D35"/>
  <c r="C37" i="5"/>
  <c r="G38"/>
  <c r="E38"/>
  <c r="G36" i="3"/>
  <c r="D38" i="5"/>
  <c r="F32" i="4"/>
  <c r="E32"/>
  <c r="G30"/>
  <c r="D29"/>
  <c r="E34"/>
  <c r="C33"/>
  <c r="D33" i="41"/>
  <c r="E34"/>
  <c r="D35" i="3"/>
  <c r="D37"/>
  <c r="C37"/>
  <c r="D35" i="5"/>
  <c r="D36"/>
</calcChain>
</file>

<file path=xl/sharedStrings.xml><?xml version="1.0" encoding="utf-8"?>
<sst xmlns="http://schemas.openxmlformats.org/spreadsheetml/2006/main" count="535" uniqueCount="360">
  <si>
    <t>Dit Excel document werd ontwikkeld door de pedagogische begeleidingsdienst Katholiek Onderwijs Vlaanderen regio West- Vlaanderen.</t>
  </si>
  <si>
    <t>Het document is vrij te gebruiken of aan te passen. Wil zo goed zijn feedback of eventueel een verbeterde versie terug te bezorgen aan de begeleiding regio West- Vlaanderen</t>
  </si>
  <si>
    <t xml:space="preserve">Opmerkingen / aanvullingen terugstruren naar : </t>
  </si>
  <si>
    <t>jo.desutter@katholiekonderwijs.vlaanderen</t>
  </si>
  <si>
    <t>Versie 4.0</t>
  </si>
  <si>
    <t>Het werkblad STEM doelen, bevat een overzicht van mogelijks te evalueren doelen in STEM projecten.</t>
  </si>
  <si>
    <t>In de blauwe velden, vind je de doelen uit het STEM kader.</t>
  </si>
  <si>
    <t>In de gele velden, kun je zelf doelen opnemen die eventueel uit andere leerplannen worden geïntegreerd in een STEM project.</t>
  </si>
  <si>
    <t>In de gele velden, kun je zelf doelen opnemen die je extra vooropstelt in een STEM project.  Dit kunnen criteria zijn waaraan het project moet voldoen.</t>
  </si>
  <si>
    <t>In de oranje velden, kun je zelf doelen opnemen uit de vak- overschrijdende eindtermen (VOETen) die worden geïntegreerd in een STEM project.</t>
  </si>
  <si>
    <t>De rubrics voor de aanvullende doelen moeten zelf worden aangevuld.</t>
  </si>
  <si>
    <t>Bij het invullen van het projectnummer naast het doel, wordt automatische de koppelingen gemaakt met het overeenkomstige project.  Deze kun je terugvinden in de volgende werkbladen met het overeenkomstige projectnummer.</t>
  </si>
  <si>
    <t>Selecteer maximum 6 doelen per project.  Een gerichte evaluatie is veel efficiënter.  Bij het selecteren van meer dan 6 doelen per project worden deze niet overgenomen in de rapportering.</t>
  </si>
  <si>
    <t>Er werden verschillende types evaluatierapporten aangemaakt (zie verschillende werkbladen).  Kopieer het gewenste sjabloon naar een nieuw werkblad.  Je doet dit best door eerst het volledige sjabloon te kopieren (selecteer alles dor op het pijltje links van kollop A te klikken) en vervolgens te plakken in het nieuwe blanco werkblad.  Verander vervolgens het project nummer links boven.</t>
  </si>
  <si>
    <t xml:space="preserve">Bepaalde velden bevatten formules die het automatisch aanvullen van het werkblad mogelijk maken.  Om deze af te schermen voor toevallig overschrijven, werden bepaalde delen beveiligd.  </t>
  </si>
  <si>
    <t>Je kan de beveiliging zelf opheffen met het wachtwoord : STEM</t>
  </si>
  <si>
    <t>In het STEM rapport zijn enkel de witte velden bedoeld als invul- velden.  Alle gekleurde velden worden automatisch aangemaakt.</t>
  </si>
  <si>
    <t>STEM evaluatie keuze matix</t>
  </si>
  <si>
    <t>Te evalueren in project.</t>
  </si>
  <si>
    <t>rijnummer, overeenkomstig met voorkomend projectnummer</t>
  </si>
  <si>
    <t>Doelen uit STEM kader</t>
  </si>
  <si>
    <t>1. Interactie en samengaan van de aparte STEM-componenten van het letterwoord met respect voor de eigenheid van elke component</t>
  </si>
  <si>
    <t>Zet hieronder het cijfer van het project waarin het doel geavalueerd wordt</t>
  </si>
  <si>
    <t>1.1</t>
  </si>
  <si>
    <t>Verbanden kunnen leggen tussen wetenschappen, wiskunde en techniek</t>
  </si>
  <si>
    <r>
      <t xml:space="preserve">Wat geleerd is in wiskunde, wetenschap en techniek wordt </t>
    </r>
    <r>
      <rPr>
        <b/>
        <u/>
        <sz val="10"/>
        <color rgb="FF262626"/>
        <rFont val="Trebuchet MS"/>
        <family val="2"/>
      </rPr>
      <t>niet gebruikt</t>
    </r>
    <r>
      <rPr>
        <sz val="10"/>
        <color rgb="FF262626"/>
        <rFont val="Trebuchet MS"/>
        <family val="2"/>
      </rPr>
      <t xml:space="preserve"> in het STEM project.</t>
    </r>
  </si>
  <si>
    <t xml:space="preserve"> </t>
  </si>
  <si>
    <r>
      <t>Wat geleerd is in wiskunde, wetenschap en techniek wordt</t>
    </r>
    <r>
      <rPr>
        <b/>
        <u/>
        <sz val="10"/>
        <color rgb="FF262626"/>
        <rFont val="Trebuchet MS"/>
        <family val="2"/>
      </rPr>
      <t xml:space="preserve"> met hulp</t>
    </r>
    <r>
      <rPr>
        <sz val="10"/>
        <color rgb="FF262626"/>
        <rFont val="Trebuchet MS"/>
        <family val="2"/>
      </rPr>
      <t xml:space="preserve"> gebruikt in het STEM project.</t>
    </r>
  </si>
  <si>
    <r>
      <t xml:space="preserve">Wat geleerd is in wiskunde, wetenschap en techniek wordt </t>
    </r>
    <r>
      <rPr>
        <b/>
        <u/>
        <sz val="10"/>
        <color rgb="FF262626"/>
        <rFont val="Trebuchet MS"/>
        <family val="2"/>
      </rPr>
      <t>spontaan</t>
    </r>
    <r>
      <rPr>
        <sz val="10"/>
        <color rgb="FF262626"/>
        <rFont val="Trebuchet MS"/>
        <family val="2"/>
      </rPr>
      <t xml:space="preserve"> gebruikt in het STEM project.</t>
    </r>
  </si>
  <si>
    <t>1.2.1</t>
  </si>
  <si>
    <t>Computationeel denken : problemen (her)formuleren</t>
  </si>
  <si>
    <t>Een probleem (her)formuleren, zodat het door een computer of ander gereedschap kan worden opgelost, lukt zelden.</t>
  </si>
  <si>
    <t>Een probleem (her)formuleren, zodat het door een computer of ander gereedschap kan worden opgelost, lukt met hulp.</t>
  </si>
  <si>
    <t>Een probleem (her)formuleren, zodat het door een computer of ander gereedschap kan worden opgelost, lukt zelfstandig.</t>
  </si>
  <si>
    <t>1.2.2</t>
  </si>
  <si>
    <t>Computationeel denken : algoritmes en procedures</t>
  </si>
  <si>
    <t>Een reeks instructies om vanaf een beginpunt een doel te bereiken (= algoritme) opstellen lukt zelden.</t>
  </si>
  <si>
    <t>Een reeks instructies om vanaf een beginpunt een doel te bereiken (= algoritme) opstellen lukt met hulp.</t>
  </si>
  <si>
    <t>Een reeks instructies om vanaf een beginpunt een doel te bereiken (= algoritme) opstellen lukt zelfstandig.</t>
  </si>
  <si>
    <t>1.2.3</t>
  </si>
  <si>
    <t>Computationeel denken : coderen</t>
  </si>
  <si>
    <t>Een programma schrijven in code lukt zelden.</t>
  </si>
  <si>
    <t>Een programma schrijven in code lukt met hulp.</t>
  </si>
  <si>
    <t>Een programma schrijven in code lukt zelfstandig.</t>
  </si>
  <si>
    <t>1.2.4</t>
  </si>
  <si>
    <t>Computationeel denken : automatiseren</t>
  </si>
  <si>
    <t>Repetieve taken laten uitvoeren door een computer of systeem lukt zelden.</t>
  </si>
  <si>
    <t>Repetieve taken laten uitvoeren door een computer of systeem lukt met hulp.</t>
  </si>
  <si>
    <t>Repetieve taken laten uitvoeren door een computer of systeem lukt zelfstandig.</t>
  </si>
  <si>
    <t>2. Probleemoplossend leren via toepassen van STEM-concepten en -praktijken</t>
  </si>
  <si>
    <t>2.1</t>
  </si>
  <si>
    <t>Problemen oplossen door te focussen op deelproblemen</t>
  </si>
  <si>
    <r>
      <t xml:space="preserve">Grotere problemen kunnen </t>
    </r>
    <r>
      <rPr>
        <b/>
        <u/>
        <sz val="10"/>
        <color rgb="FF262626"/>
        <rFont val="Trebuchet MS"/>
        <family val="2"/>
      </rPr>
      <t>niet</t>
    </r>
    <r>
      <rPr>
        <sz val="10"/>
        <color rgb="FF262626"/>
        <rFont val="Trebuchet MS"/>
        <family val="2"/>
      </rPr>
      <t xml:space="preserve"> vereenvoudigd worden tot kleinere (eerder opgeloste) problemen.</t>
    </r>
  </si>
  <si>
    <r>
      <t xml:space="preserve">Grotere problemen kunnen </t>
    </r>
    <r>
      <rPr>
        <b/>
        <u/>
        <sz val="10"/>
        <color rgb="FF262626"/>
        <rFont val="Trebuchet MS"/>
        <family val="2"/>
      </rPr>
      <t>zelfstandig</t>
    </r>
    <r>
      <rPr>
        <sz val="10"/>
        <color rgb="FF262626"/>
        <rFont val="Trebuchet MS"/>
        <family val="2"/>
      </rPr>
      <t xml:space="preserve"> vereenvoudigd worden tot kleinere (eerder opgeloste) problemen.</t>
    </r>
  </si>
  <si>
    <t>3. Vaardig en creatief onderzoeken en ontwerpen</t>
  </si>
  <si>
    <t>3.1</t>
  </si>
  <si>
    <t>Een probleem verwoorden / definiëren</t>
  </si>
  <si>
    <r>
      <t xml:space="preserve">Een probleem beschrijven </t>
    </r>
    <r>
      <rPr>
        <b/>
        <u/>
        <sz val="10"/>
        <color rgb="FF262626"/>
        <rFont val="Trebuchet MS"/>
        <family val="2"/>
      </rPr>
      <t>lukt zelden</t>
    </r>
    <r>
      <rPr>
        <sz val="10"/>
        <color rgb="FF262626"/>
        <rFont val="Trebuchet MS"/>
        <family val="2"/>
      </rPr>
      <t>.</t>
    </r>
  </si>
  <si>
    <r>
      <t xml:space="preserve">Een probleem </t>
    </r>
    <r>
      <rPr>
        <b/>
        <u/>
        <sz val="10"/>
        <color rgb="FF262626"/>
        <rFont val="Trebuchet MS"/>
        <family val="2"/>
      </rPr>
      <t>met hulp</t>
    </r>
    <r>
      <rPr>
        <sz val="10"/>
        <color rgb="FF262626"/>
        <rFont val="Trebuchet MS"/>
        <family val="2"/>
      </rPr>
      <t xml:space="preserve"> beschrijven lukt.</t>
    </r>
  </si>
  <si>
    <r>
      <t xml:space="preserve">Een  probleem </t>
    </r>
    <r>
      <rPr>
        <b/>
        <u/>
        <sz val="10"/>
        <color rgb="FF262626"/>
        <rFont val="Trebuchet MS"/>
        <family val="2"/>
      </rPr>
      <t>zelfstandig</t>
    </r>
    <r>
      <rPr>
        <sz val="10"/>
        <color rgb="FF262626"/>
        <rFont val="Trebuchet MS"/>
        <family val="2"/>
      </rPr>
      <t xml:space="preserve"> beschrijven lukt.</t>
    </r>
  </si>
  <si>
    <r>
      <t xml:space="preserve">Een probleem </t>
    </r>
    <r>
      <rPr>
        <b/>
        <u/>
        <sz val="10"/>
        <color rgb="FF262626"/>
        <rFont val="Trebuchet MS"/>
        <family val="2"/>
      </rPr>
      <t>zelfstandig</t>
    </r>
    <r>
      <rPr>
        <sz val="10"/>
        <color rgb="FF262626"/>
        <rFont val="Trebuchet MS"/>
        <family val="2"/>
      </rPr>
      <t xml:space="preserve"> beschrijven en de </t>
    </r>
    <r>
      <rPr>
        <b/>
        <u/>
        <sz val="10"/>
        <color rgb="FF262626"/>
        <rFont val="Trebuchet MS"/>
        <family val="2"/>
      </rPr>
      <t>essentie verwoorden</t>
    </r>
    <r>
      <rPr>
        <sz val="10"/>
        <color rgb="FF262626"/>
        <rFont val="Trebuchet MS"/>
        <family val="2"/>
      </rPr>
      <t xml:space="preserve"> lukt.</t>
    </r>
  </si>
  <si>
    <t>3.2</t>
  </si>
  <si>
    <t>Vragen stellen : wat (kennis / vaardigheden) heb ik nodig om een probleem aan te pakken.</t>
  </si>
  <si>
    <r>
      <t xml:space="preserve">Een vraag stellen in een onderzoek / ontwerp </t>
    </r>
    <r>
      <rPr>
        <b/>
        <u/>
        <sz val="10"/>
        <color rgb="FF262626"/>
        <rFont val="Trebuchet MS"/>
        <family val="2"/>
      </rPr>
      <t>lukt zelden</t>
    </r>
    <r>
      <rPr>
        <sz val="10"/>
        <color rgb="FF262626"/>
        <rFont val="Trebuchet MS"/>
        <family val="2"/>
      </rPr>
      <t>.</t>
    </r>
  </si>
  <si>
    <r>
      <t xml:space="preserve">Een vraag stellen in een onderzoek / ontwerp </t>
    </r>
    <r>
      <rPr>
        <b/>
        <u/>
        <sz val="10"/>
        <color rgb="FF262626"/>
        <rFont val="Trebuchet MS"/>
        <family val="2"/>
      </rPr>
      <t>lukt met hulp.</t>
    </r>
  </si>
  <si>
    <r>
      <t xml:space="preserve">Een vraag stellen in een onderzoek / ontwerp </t>
    </r>
    <r>
      <rPr>
        <b/>
        <u/>
        <sz val="10"/>
        <color rgb="FF262626"/>
        <rFont val="Trebuchet MS"/>
        <family val="2"/>
      </rPr>
      <t>lukt zelfstandig</t>
    </r>
    <r>
      <rPr>
        <sz val="10"/>
        <color rgb="FF262626"/>
        <rFont val="Trebuchet MS"/>
        <family val="2"/>
      </rPr>
      <t xml:space="preserve">,  ook al helpen ze het onderzoek / ontwerp </t>
    </r>
    <r>
      <rPr>
        <b/>
        <u/>
        <sz val="10"/>
        <color rgb="FF262626"/>
        <rFont val="Trebuchet MS"/>
        <family val="2"/>
      </rPr>
      <t>niet</t>
    </r>
    <r>
      <rPr>
        <sz val="10"/>
        <color rgb="FF262626"/>
        <rFont val="Trebuchet MS"/>
        <family val="2"/>
      </rPr>
      <t xml:space="preserve"> vooruit.</t>
    </r>
  </si>
  <si>
    <r>
      <t xml:space="preserve">Een vraag stellen in een onderzoek / ontwerp lukt zelfstandig.  De gestelde vragen helpen het onderzoek / ontwerp </t>
    </r>
    <r>
      <rPr>
        <b/>
        <u/>
        <sz val="10"/>
        <color rgb="FF262626"/>
        <rFont val="Trebuchet MS"/>
        <family val="2"/>
      </rPr>
      <t>goed</t>
    </r>
    <r>
      <rPr>
        <sz val="10"/>
        <color rgb="FF262626"/>
        <rFont val="Trebuchet MS"/>
        <family val="2"/>
      </rPr>
      <t xml:space="preserve"> vooruit.</t>
    </r>
  </si>
  <si>
    <t>3.3</t>
  </si>
  <si>
    <t>Onderzoeksvaardigheden : onderzoeksvraag verfijnen en nieuwe vragen formuleren</t>
  </si>
  <si>
    <r>
      <t xml:space="preserve">Een onderzoeksvraag verfijnen van een probleem </t>
    </r>
    <r>
      <rPr>
        <b/>
        <u/>
        <sz val="10"/>
        <color rgb="FF262626"/>
        <rFont val="Trebuchet MS"/>
        <family val="2"/>
      </rPr>
      <t>lukt zelden</t>
    </r>
    <r>
      <rPr>
        <sz val="10"/>
        <color rgb="FF262626"/>
        <rFont val="Trebuchet MS"/>
        <family val="2"/>
      </rPr>
      <t>.</t>
    </r>
  </si>
  <si>
    <r>
      <t>Een onderzoeksvraag verfijnen van een probleem</t>
    </r>
    <r>
      <rPr>
        <b/>
        <u/>
        <sz val="10"/>
        <color rgb="FF262626"/>
        <rFont val="Trebuchet MS"/>
        <family val="2"/>
      </rPr>
      <t xml:space="preserve"> lukt met hulp</t>
    </r>
    <r>
      <rPr>
        <sz val="10"/>
        <color rgb="FF262626"/>
        <rFont val="Trebuchet MS"/>
        <family val="2"/>
      </rPr>
      <t>.</t>
    </r>
  </si>
  <si>
    <r>
      <t xml:space="preserve">Een </t>
    </r>
    <r>
      <rPr>
        <b/>
        <u/>
        <sz val="10"/>
        <color rgb="FF262626"/>
        <rFont val="Trebuchet MS"/>
        <family val="2"/>
      </rPr>
      <t>gekregen</t>
    </r>
    <r>
      <rPr>
        <sz val="10"/>
        <color rgb="FF262626"/>
        <rFont val="Trebuchet MS"/>
        <family val="2"/>
      </rPr>
      <t xml:space="preserve"> onderzoeksvraag verfijnen van een probleem lukt </t>
    </r>
    <r>
      <rPr>
        <b/>
        <u/>
        <sz val="10"/>
        <color rgb="FF262626"/>
        <rFont val="Trebuchet MS"/>
        <family val="2"/>
      </rPr>
      <t>zelfstandig.</t>
    </r>
    <r>
      <rPr>
        <sz val="10"/>
        <color rgb="FF262626"/>
        <rFont val="Trebuchet MS"/>
        <family val="2"/>
      </rPr>
      <t xml:space="preserve">  Een</t>
    </r>
    <r>
      <rPr>
        <b/>
        <u/>
        <sz val="10"/>
        <color rgb="FF262626"/>
        <rFont val="Trebuchet MS"/>
        <family val="2"/>
      </rPr>
      <t xml:space="preserve"> nieuwe </t>
    </r>
    <r>
      <rPr>
        <sz val="10"/>
        <color rgb="FF262626"/>
        <rFont val="Trebuchet MS"/>
        <family val="2"/>
      </rPr>
      <t>vraag formuleren</t>
    </r>
    <r>
      <rPr>
        <b/>
        <u/>
        <sz val="10"/>
        <color rgb="FF262626"/>
        <rFont val="Trebuchet MS"/>
        <family val="2"/>
      </rPr>
      <t xml:space="preserve"> lukt zelden</t>
    </r>
    <r>
      <rPr>
        <sz val="10"/>
        <color rgb="FF262626"/>
        <rFont val="Trebuchet MS"/>
        <family val="2"/>
      </rPr>
      <t xml:space="preserve">.
</t>
    </r>
  </si>
  <si>
    <r>
      <t xml:space="preserve">Een gekregen onderzoeksvraag verfijnen van een probleem </t>
    </r>
    <r>
      <rPr>
        <b/>
        <u/>
        <sz val="10"/>
        <color rgb="FF262626"/>
        <rFont val="Trebuchet MS"/>
        <family val="2"/>
      </rPr>
      <t>lukt zelfstandig</t>
    </r>
    <r>
      <rPr>
        <sz val="10"/>
        <color rgb="FF262626"/>
        <rFont val="Trebuchet MS"/>
        <family val="2"/>
      </rPr>
      <t xml:space="preserve">.  Een nieuwe vraag formuleren </t>
    </r>
    <r>
      <rPr>
        <b/>
        <u/>
        <sz val="10"/>
        <color rgb="FF262626"/>
        <rFont val="Trebuchet MS"/>
        <family val="2"/>
      </rPr>
      <t>lukt zelfstandig</t>
    </r>
    <r>
      <rPr>
        <sz val="10"/>
        <color rgb="FF262626"/>
        <rFont val="Trebuchet MS"/>
        <family val="2"/>
      </rPr>
      <t xml:space="preserve">. </t>
    </r>
  </si>
  <si>
    <t>3.4</t>
  </si>
  <si>
    <t>Onderzoeksvaardigheden : onderzoeken</t>
  </si>
  <si>
    <r>
      <t xml:space="preserve">Een uitvoeringsplan bij een klein onderzoek opstellen en uitvoeren </t>
    </r>
    <r>
      <rPr>
        <b/>
        <u/>
        <sz val="10"/>
        <color rgb="FF262626"/>
        <rFont val="Trebuchet MS"/>
        <family val="2"/>
      </rPr>
      <t>lukt zelden</t>
    </r>
    <r>
      <rPr>
        <sz val="10"/>
        <color rgb="FF262626"/>
        <rFont val="Trebuchet MS"/>
        <family val="2"/>
      </rPr>
      <t>.</t>
    </r>
  </si>
  <si>
    <r>
      <t xml:space="preserve">Een uitvoeringsplan bij een klein onderzoek opstellen en uitvoeren </t>
    </r>
    <r>
      <rPr>
        <b/>
        <u/>
        <sz val="10"/>
        <color rgb="FF262626"/>
        <rFont val="Trebuchet MS"/>
        <family val="2"/>
      </rPr>
      <t>lukt met hulp</t>
    </r>
    <r>
      <rPr>
        <sz val="10"/>
        <color rgb="FF262626"/>
        <rFont val="Trebuchet MS"/>
        <family val="2"/>
      </rPr>
      <t>.</t>
    </r>
  </si>
  <si>
    <r>
      <t xml:space="preserve">Een uitvoeringsplan bij een klein onderzoek </t>
    </r>
    <r>
      <rPr>
        <b/>
        <u/>
        <sz val="10"/>
        <color rgb="FF262626"/>
        <rFont val="Trebuchet MS"/>
        <family val="2"/>
      </rPr>
      <t>zelfstandig</t>
    </r>
    <r>
      <rPr>
        <sz val="10"/>
        <color rgb="FF262626"/>
        <rFont val="Trebuchet MS"/>
        <family val="2"/>
      </rPr>
      <t xml:space="preserve"> opstellen en uitvoeren </t>
    </r>
    <r>
      <rPr>
        <b/>
        <u/>
        <sz val="10"/>
        <color rgb="FF262626"/>
        <rFont val="Trebuchet MS"/>
        <family val="2"/>
      </rPr>
      <t>lukt</t>
    </r>
    <r>
      <rPr>
        <sz val="10"/>
        <color rgb="FF262626"/>
        <rFont val="Trebuchet MS"/>
        <family val="2"/>
      </rPr>
      <t>.</t>
    </r>
  </si>
  <si>
    <t>3.5</t>
  </si>
  <si>
    <t>Onderzoeksvaardigheden : data analyseren en interpreteren.</t>
  </si>
  <si>
    <r>
      <t xml:space="preserve">Het analyseren en interpreteren van data in een onderzoek </t>
    </r>
    <r>
      <rPr>
        <b/>
        <u/>
        <sz val="10"/>
        <color rgb="FF262626"/>
        <rFont val="Trebuchet MS"/>
        <family val="2"/>
      </rPr>
      <t>lukt zelden</t>
    </r>
    <r>
      <rPr>
        <sz val="10"/>
        <color rgb="FF262626"/>
        <rFont val="Trebuchet MS"/>
        <family val="2"/>
      </rPr>
      <t>.</t>
    </r>
  </si>
  <si>
    <r>
      <t>Het analyseren van data in een onderzoek</t>
    </r>
    <r>
      <rPr>
        <b/>
        <u/>
        <sz val="10"/>
        <color rgb="FF262626"/>
        <rFont val="Trebuchet MS"/>
        <family val="2"/>
      </rPr>
      <t xml:space="preserve"> lukt met hulp</t>
    </r>
    <r>
      <rPr>
        <b/>
        <sz val="10"/>
        <color rgb="FF262626"/>
        <rFont val="Trebuchet MS"/>
        <family val="2"/>
      </rPr>
      <t>.  Data i</t>
    </r>
    <r>
      <rPr>
        <sz val="10"/>
        <color rgb="FF262626"/>
        <rFont val="Trebuchet MS"/>
        <family val="2"/>
      </rPr>
      <t xml:space="preserve">n een onderzoek interpreteren lukt </t>
    </r>
    <r>
      <rPr>
        <b/>
        <u/>
        <sz val="10"/>
        <color rgb="FF262626"/>
        <rFont val="Trebuchet MS"/>
        <family val="2"/>
      </rPr>
      <t>met hulp</t>
    </r>
    <r>
      <rPr>
        <sz val="10"/>
        <color rgb="FF262626"/>
        <rFont val="Trebuchet MS"/>
        <family val="2"/>
      </rPr>
      <t>.</t>
    </r>
  </si>
  <si>
    <r>
      <t>Het analyseren van data in een onderzoek</t>
    </r>
    <r>
      <rPr>
        <b/>
        <u/>
        <sz val="10"/>
        <color rgb="FF262626"/>
        <rFont val="Trebuchet MS"/>
        <family val="2"/>
      </rPr>
      <t xml:space="preserve"> lukt zelfstandig</t>
    </r>
    <r>
      <rPr>
        <b/>
        <sz val="10"/>
        <color rgb="FF262626"/>
        <rFont val="Trebuchet MS"/>
        <family val="2"/>
      </rPr>
      <t>.  Data i</t>
    </r>
    <r>
      <rPr>
        <sz val="10"/>
        <color rgb="FF262626"/>
        <rFont val="Trebuchet MS"/>
        <family val="2"/>
      </rPr>
      <t xml:space="preserve">n een onderzoek interpreteren lukt </t>
    </r>
    <r>
      <rPr>
        <b/>
        <u/>
        <sz val="10"/>
        <color rgb="FF262626"/>
        <rFont val="Trebuchet MS"/>
        <family val="2"/>
      </rPr>
      <t>met hulp</t>
    </r>
    <r>
      <rPr>
        <sz val="10"/>
        <color rgb="FF262626"/>
        <rFont val="Trebuchet MS"/>
        <family val="2"/>
      </rPr>
      <t>.</t>
    </r>
  </si>
  <si>
    <r>
      <t>Het analyseren van data in een onderzoek</t>
    </r>
    <r>
      <rPr>
        <b/>
        <u/>
        <sz val="10"/>
        <color rgb="FF262626"/>
        <rFont val="Trebuchet MS"/>
        <family val="2"/>
      </rPr>
      <t xml:space="preserve"> lukt zelfstandig</t>
    </r>
    <r>
      <rPr>
        <b/>
        <sz val="10"/>
        <color rgb="FF262626"/>
        <rFont val="Trebuchet MS"/>
        <family val="2"/>
      </rPr>
      <t>.  Data i</t>
    </r>
    <r>
      <rPr>
        <sz val="10"/>
        <color rgb="FF262626"/>
        <rFont val="Trebuchet MS"/>
        <family val="2"/>
      </rPr>
      <t>n een onderzoek interpreteren lukt zelfstandig</t>
    </r>
    <r>
      <rPr>
        <sz val="10"/>
        <color rgb="FF262626"/>
        <rFont val="Trebuchet MS"/>
        <family val="2"/>
      </rPr>
      <t>.</t>
    </r>
  </si>
  <si>
    <t>3.6</t>
  </si>
  <si>
    <t>Onderzoeksvaardigheden : het vinden van een mogelijke verklaring voor een verschijnsel.</t>
  </si>
  <si>
    <r>
      <t xml:space="preserve">Het vinden van een mogelijke verklaring van een verschijnsel </t>
    </r>
    <r>
      <rPr>
        <b/>
        <u/>
        <sz val="10"/>
        <color rgb="FF262626"/>
        <rFont val="Trebuchet MS"/>
        <family val="2"/>
      </rPr>
      <t>lukt zelden</t>
    </r>
    <r>
      <rPr>
        <sz val="10"/>
        <color rgb="FF262626"/>
        <rFont val="Trebuchet MS"/>
        <family val="2"/>
      </rPr>
      <t>.</t>
    </r>
  </si>
  <si>
    <r>
      <t xml:space="preserve">Het vinden van een mogelijke verklaring van een verschijnsel </t>
    </r>
    <r>
      <rPr>
        <b/>
        <u/>
        <sz val="10"/>
        <color rgb="FF262626"/>
        <rFont val="Trebuchet MS"/>
        <family val="2"/>
      </rPr>
      <t>lukt met hulp</t>
    </r>
    <r>
      <rPr>
        <sz val="10"/>
        <color rgb="FF262626"/>
        <rFont val="Trebuchet MS"/>
        <family val="2"/>
      </rPr>
      <t>.</t>
    </r>
  </si>
  <si>
    <r>
      <t xml:space="preserve">Het vinden van een mogelijke verklaring van een verschijnsel </t>
    </r>
    <r>
      <rPr>
        <b/>
        <u/>
        <sz val="10"/>
        <color rgb="FF262626"/>
        <rFont val="Trebuchet MS"/>
        <family val="2"/>
      </rPr>
      <t>lukt met geraadpleegde hulpbronnen</t>
    </r>
    <r>
      <rPr>
        <sz val="10"/>
        <color rgb="FF262626"/>
        <rFont val="Trebuchet MS"/>
        <family val="2"/>
      </rPr>
      <t>.</t>
    </r>
  </si>
  <si>
    <r>
      <t xml:space="preserve">Het vinden van een mogelijke verklaring van een verschijnsel </t>
    </r>
    <r>
      <rPr>
        <b/>
        <u/>
        <sz val="10"/>
        <color rgb="FF262626"/>
        <rFont val="Trebuchet MS"/>
        <family val="2"/>
      </rPr>
      <t>lukt zelfstandig</t>
    </r>
    <r>
      <rPr>
        <sz val="10"/>
        <color rgb="FF262626"/>
        <rFont val="Trebuchet MS"/>
        <family val="2"/>
      </rPr>
      <t>.</t>
    </r>
  </si>
  <si>
    <t>3.7</t>
  </si>
  <si>
    <t>Het vinden van een mogelijke technische oplossing die in een technisch ontwerp zijn weerslag vindt.</t>
  </si>
  <si>
    <r>
      <t>Het vinden van een technische oplossing en/of ontwerp</t>
    </r>
    <r>
      <rPr>
        <b/>
        <u/>
        <sz val="10"/>
        <color rgb="FF262626"/>
        <rFont val="Trebuchet MS"/>
        <family val="2"/>
      </rPr>
      <t xml:space="preserve"> lukt zelden</t>
    </r>
    <r>
      <rPr>
        <sz val="10"/>
        <color rgb="FF262626"/>
        <rFont val="Trebuchet MS"/>
        <family val="2"/>
      </rPr>
      <t>.</t>
    </r>
  </si>
  <si>
    <r>
      <t xml:space="preserve">Ik kan </t>
    </r>
    <r>
      <rPr>
        <b/>
        <u/>
        <sz val="10"/>
        <color rgb="FF262626"/>
        <rFont val="Trebuchet MS"/>
        <family val="2"/>
      </rPr>
      <t>met hulp</t>
    </r>
    <r>
      <rPr>
        <sz val="10"/>
        <color rgb="FF262626"/>
        <rFont val="Trebuchet MS"/>
        <family val="2"/>
      </rPr>
      <t xml:space="preserve"> een mogelijke technische oplossing en/of ontwerp vinden.</t>
    </r>
  </si>
  <si>
    <r>
      <t xml:space="preserve">Ik kan </t>
    </r>
    <r>
      <rPr>
        <b/>
        <u/>
        <sz val="10"/>
        <color rgb="FF262626"/>
        <rFont val="Trebuchet MS"/>
        <family val="2"/>
      </rPr>
      <t>zelfstandig</t>
    </r>
    <r>
      <rPr>
        <sz val="10"/>
        <color rgb="FF262626"/>
        <rFont val="Trebuchet MS"/>
        <family val="2"/>
      </rPr>
      <t xml:space="preserve"> ,een mogelijke technische oplossing voorstellen, maar een technisch ontwerp is moeilijk.</t>
    </r>
  </si>
  <si>
    <r>
      <t xml:space="preserve">Ik kan </t>
    </r>
    <r>
      <rPr>
        <b/>
        <u/>
        <sz val="10"/>
        <color rgb="FF262626"/>
        <rFont val="Trebuchet MS"/>
        <family val="2"/>
      </rPr>
      <t>zelfstandig</t>
    </r>
    <r>
      <rPr>
        <sz val="10"/>
        <color rgb="FF262626"/>
        <rFont val="Trebuchet MS"/>
        <family val="2"/>
      </rPr>
      <t xml:space="preserve"> een mogelijke technische oplossing vinden en dit </t>
    </r>
    <r>
      <rPr>
        <b/>
        <u/>
        <sz val="10"/>
        <color rgb="FF262626"/>
        <rFont val="Trebuchet MS"/>
        <family val="2"/>
      </rPr>
      <t>vertalen</t>
    </r>
    <r>
      <rPr>
        <sz val="10"/>
        <color rgb="FF262626"/>
        <rFont val="Trebuchet MS"/>
        <family val="2"/>
      </rPr>
      <t xml:space="preserve"> in een technisch ontwerp.</t>
    </r>
  </si>
  <si>
    <t>3.8</t>
  </si>
  <si>
    <t>Technische acties worden in een iteratief proces afgewerkt.  (toepassen van de 5 stappen van het technisch proces)</t>
  </si>
  <si>
    <r>
      <t xml:space="preserve">Het proces- of planmatig werken </t>
    </r>
    <r>
      <rPr>
        <b/>
        <u/>
        <sz val="10"/>
        <color rgb="FF262626"/>
        <rFont val="Trebuchet MS"/>
        <family val="2"/>
      </rPr>
      <t>lukt zelden</t>
    </r>
    <r>
      <rPr>
        <sz val="10"/>
        <color rgb="FF262626"/>
        <rFont val="Trebuchet MS"/>
        <family val="2"/>
      </rPr>
      <t>.</t>
    </r>
  </si>
  <si>
    <r>
      <t xml:space="preserve">Het </t>
    </r>
    <r>
      <rPr>
        <b/>
        <u/>
        <sz val="10"/>
        <color rgb="FF262626"/>
        <rFont val="Trebuchet MS"/>
        <family val="2"/>
      </rPr>
      <t>herkennen</t>
    </r>
    <r>
      <rPr>
        <sz val="10"/>
        <color rgb="FF262626"/>
        <rFont val="Trebuchet MS"/>
        <family val="2"/>
      </rPr>
      <t xml:space="preserve"> van de stappen om proces- of planmatig te handelen, maar ze </t>
    </r>
    <r>
      <rPr>
        <b/>
        <u/>
        <sz val="10"/>
        <color rgb="FF262626"/>
        <rFont val="Trebuchet MS"/>
        <family val="2"/>
      </rPr>
      <t>zelf toepassen is moeilijk</t>
    </r>
    <r>
      <rPr>
        <sz val="10"/>
        <color rgb="FF262626"/>
        <rFont val="Trebuchet MS"/>
        <family val="2"/>
      </rPr>
      <t>.</t>
    </r>
  </si>
  <si>
    <r>
      <t xml:space="preserve">Het  proces- of planmatig werken </t>
    </r>
    <r>
      <rPr>
        <b/>
        <u/>
        <sz val="10"/>
        <color rgb="FF262626"/>
        <rFont val="Trebuchet MS"/>
        <family val="2"/>
      </rPr>
      <t>lukt volgens een opgegeven kader</t>
    </r>
    <r>
      <rPr>
        <sz val="10"/>
        <color rgb="FF262626"/>
        <rFont val="Trebuchet MS"/>
        <family val="2"/>
      </rPr>
      <t>.</t>
    </r>
  </si>
  <si>
    <r>
      <t xml:space="preserve">Het  proces- of planmatig werken </t>
    </r>
    <r>
      <rPr>
        <b/>
        <u/>
        <sz val="10"/>
        <color rgb="FF262626"/>
        <rFont val="Trebuchet MS"/>
        <family val="2"/>
      </rPr>
      <t>lukt zelfstandig</t>
    </r>
    <r>
      <rPr>
        <sz val="10"/>
        <color rgb="FF262626"/>
        <rFont val="Trebuchet MS"/>
        <family val="2"/>
      </rPr>
      <t>.</t>
    </r>
  </si>
  <si>
    <t>3.9</t>
  </si>
  <si>
    <t>Ontwerpvaardigheden : brainstormen</t>
  </si>
  <si>
    <r>
      <t xml:space="preserve">Het aanreiken van ideeën tijdens een brainstorm </t>
    </r>
    <r>
      <rPr>
        <b/>
        <u/>
        <sz val="10"/>
        <color rgb="FF262626"/>
        <rFont val="Trebuchet MS"/>
        <family val="2"/>
      </rPr>
      <t>lukt zelden</t>
    </r>
    <r>
      <rPr>
        <sz val="10"/>
        <color rgb="FF262626"/>
        <rFont val="Trebuchet MS"/>
        <family val="2"/>
      </rPr>
      <t>.</t>
    </r>
  </si>
  <si>
    <r>
      <t xml:space="preserve">Het aanreiken van ideeën tijdens een brainstorm </t>
    </r>
    <r>
      <rPr>
        <b/>
        <u/>
        <sz val="10"/>
        <color rgb="FF262626"/>
        <rFont val="Trebuchet MS"/>
        <family val="2"/>
      </rPr>
      <t>lukt met hulp.</t>
    </r>
  </si>
  <si>
    <r>
      <t xml:space="preserve">Het aanreiken van </t>
    </r>
    <r>
      <rPr>
        <b/>
        <u/>
        <sz val="10"/>
        <color rgb="FF262626"/>
        <rFont val="Trebuchet MS"/>
        <family val="2"/>
      </rPr>
      <t>creatieve</t>
    </r>
    <r>
      <rPr>
        <sz val="10"/>
        <color rgb="FF262626"/>
        <rFont val="Trebuchet MS"/>
        <family val="2"/>
      </rPr>
      <t xml:space="preserve"> ideeën tijdens een brainstorm </t>
    </r>
    <r>
      <rPr>
        <b/>
        <u/>
        <sz val="10"/>
        <color rgb="FF262626"/>
        <rFont val="Trebuchet MS"/>
        <family val="2"/>
      </rPr>
      <t>lukt zelfstandig.</t>
    </r>
  </si>
  <si>
    <r>
      <t xml:space="preserve">Het aanreiken van </t>
    </r>
    <r>
      <rPr>
        <b/>
        <u/>
        <sz val="10"/>
        <color rgb="FF262626"/>
        <rFont val="Trebuchet MS"/>
        <family val="2"/>
      </rPr>
      <t>bruikbare</t>
    </r>
    <r>
      <rPr>
        <sz val="10"/>
        <color rgb="FF262626"/>
        <rFont val="Trebuchet MS"/>
        <family val="2"/>
      </rPr>
      <t xml:space="preserve"> ideeën tijdens een brainstorm </t>
    </r>
    <r>
      <rPr>
        <b/>
        <u/>
        <sz val="10"/>
        <color rgb="FF262626"/>
        <rFont val="Trebuchet MS"/>
        <family val="2"/>
      </rPr>
      <t>lukt zelfstandig.</t>
    </r>
  </si>
  <si>
    <t>3.10</t>
  </si>
  <si>
    <t>Ontwerpvaardigheden : ontwerpen</t>
  </si>
  <si>
    <r>
      <t>Een tekening van een ontwerp, met vooropgestelde criteria, maken</t>
    </r>
    <r>
      <rPr>
        <b/>
        <u/>
        <sz val="10"/>
        <color rgb="FF262626"/>
        <rFont val="Trebuchet MS"/>
        <family val="2"/>
      </rPr>
      <t xml:space="preserve"> lukt zelden</t>
    </r>
    <r>
      <rPr>
        <sz val="10"/>
        <color rgb="FF262626"/>
        <rFont val="Trebuchet MS"/>
        <family val="2"/>
      </rPr>
      <t>.</t>
    </r>
  </si>
  <si>
    <r>
      <t>Een tekening van een ontwerp, met vooropgestelde criteria,  maken</t>
    </r>
    <r>
      <rPr>
        <b/>
        <u/>
        <sz val="10"/>
        <color rgb="FF262626"/>
        <rFont val="Trebuchet MS"/>
        <family val="2"/>
      </rPr>
      <t xml:space="preserve"> lukt met hulp</t>
    </r>
    <r>
      <rPr>
        <sz val="10"/>
        <color rgb="FF262626"/>
        <rFont val="Trebuchet MS"/>
        <family val="2"/>
      </rPr>
      <t>.</t>
    </r>
  </si>
  <si>
    <r>
      <t>Een tekening van een ontwerp, met vooropgestelde criteria,  maken</t>
    </r>
    <r>
      <rPr>
        <b/>
        <u/>
        <sz val="10"/>
        <color rgb="FF262626"/>
        <rFont val="Trebuchet MS"/>
        <family val="2"/>
      </rPr>
      <t xml:space="preserve"> lukt zelfstandig</t>
    </r>
    <r>
      <rPr>
        <sz val="10"/>
        <color rgb="FF262626"/>
        <rFont val="Trebuchet MS"/>
        <family val="2"/>
      </rPr>
      <t>.</t>
    </r>
  </si>
  <si>
    <r>
      <t xml:space="preserve">Een </t>
    </r>
    <r>
      <rPr>
        <b/>
        <u/>
        <sz val="10"/>
        <color rgb="FF262626"/>
        <rFont val="Trebuchet MS"/>
        <family val="2"/>
      </rPr>
      <t>correcte</t>
    </r>
    <r>
      <rPr>
        <sz val="10"/>
        <color rgb="FF262626"/>
        <rFont val="Trebuchet MS"/>
        <family val="2"/>
      </rPr>
      <t xml:space="preserve"> tekening van een ontwerp, met vooropgestelde criteria,  maken</t>
    </r>
    <r>
      <rPr>
        <b/>
        <u/>
        <sz val="10"/>
        <color rgb="FF262626"/>
        <rFont val="Trebuchet MS"/>
        <family val="2"/>
      </rPr>
      <t xml:space="preserve"> lukt zelfstandig</t>
    </r>
    <r>
      <rPr>
        <sz val="10"/>
        <color rgb="FF262626"/>
        <rFont val="Trebuchet MS"/>
        <family val="2"/>
      </rPr>
      <t>.</t>
    </r>
  </si>
  <si>
    <t>3.11</t>
  </si>
  <si>
    <t>Ontwerpvaardigheden : uitvoeren</t>
  </si>
  <si>
    <r>
      <t xml:space="preserve">Een bestaand ontwerp realiseren, volgens de vakspecifieke kennis en vaardigheden </t>
    </r>
    <r>
      <rPr>
        <b/>
        <u/>
        <sz val="10"/>
        <color rgb="FF262626"/>
        <rFont val="Trebuchet MS"/>
        <family val="2"/>
      </rPr>
      <t>lukt zelden</t>
    </r>
    <r>
      <rPr>
        <sz val="10"/>
        <color rgb="FF262626"/>
        <rFont val="Trebuchet MS"/>
        <family val="2"/>
      </rPr>
      <t>.</t>
    </r>
  </si>
  <si>
    <r>
      <t xml:space="preserve">Een bestaand ontwerp realiseren, volgens de vakspecifieke kennis en vaardigheden </t>
    </r>
    <r>
      <rPr>
        <b/>
        <u/>
        <sz val="10"/>
        <color rgb="FF262626"/>
        <rFont val="Trebuchet MS"/>
        <family val="2"/>
      </rPr>
      <t>lukt met hulp</t>
    </r>
    <r>
      <rPr>
        <sz val="10"/>
        <color rgb="FF262626"/>
        <rFont val="Trebuchet MS"/>
        <family val="2"/>
      </rPr>
      <t>.</t>
    </r>
  </si>
  <si>
    <r>
      <t xml:space="preserve">Een bestaand ontwerp realiseren </t>
    </r>
    <r>
      <rPr>
        <b/>
        <u/>
        <sz val="10"/>
        <color rgb="FF262626"/>
        <rFont val="Trebuchet MS"/>
        <family val="2"/>
      </rPr>
      <t>lukt zelfstandig</t>
    </r>
    <r>
      <rPr>
        <sz val="10"/>
        <color rgb="FF262626"/>
        <rFont val="Trebuchet MS"/>
        <family val="2"/>
      </rPr>
      <t xml:space="preserve">.  Het toepassen van vakspecifieke kennis en vaardigheden </t>
    </r>
    <r>
      <rPr>
        <b/>
        <u/>
        <sz val="10"/>
        <color rgb="FF262626"/>
        <rFont val="Trebuchet MS"/>
        <family val="2"/>
      </rPr>
      <t>lukt zelden</t>
    </r>
    <r>
      <rPr>
        <sz val="10"/>
        <color rgb="FF262626"/>
        <rFont val="Trebuchet MS"/>
        <family val="2"/>
      </rPr>
      <t>.</t>
    </r>
  </si>
  <si>
    <r>
      <t xml:space="preserve">Een bestaand ontwerp realiseren </t>
    </r>
    <r>
      <rPr>
        <b/>
        <u/>
        <sz val="10"/>
        <color rgb="FF262626"/>
        <rFont val="Trebuchet MS"/>
        <family val="2"/>
      </rPr>
      <t>lukt zelfstandig</t>
    </r>
    <r>
      <rPr>
        <sz val="10"/>
        <color rgb="FF262626"/>
        <rFont val="Trebuchet MS"/>
        <family val="2"/>
      </rPr>
      <t xml:space="preserve">.  Het toepassen van vakspecifieke kennis en vaardigheden </t>
    </r>
    <r>
      <rPr>
        <b/>
        <u/>
        <sz val="10"/>
        <color rgb="FF262626"/>
        <rFont val="Trebuchet MS"/>
        <family val="2"/>
      </rPr>
      <t>lukt zelfstandig.</t>
    </r>
  </si>
  <si>
    <t>3.12</t>
  </si>
  <si>
    <t>Ontwerpvaardigheden : testen</t>
  </si>
  <si>
    <r>
      <t xml:space="preserve">Een bestaande realisatie, volgens de vakspecifieke kennis en vaardigheden, toetsen aan de vooropgestelde criteria </t>
    </r>
    <r>
      <rPr>
        <b/>
        <u/>
        <sz val="10"/>
        <color rgb="FF262626"/>
        <rFont val="Trebuchet MS"/>
        <family val="2"/>
      </rPr>
      <t>lukt zelden</t>
    </r>
    <r>
      <rPr>
        <sz val="10"/>
        <color rgb="FF262626"/>
        <rFont val="Trebuchet MS"/>
        <family val="2"/>
      </rPr>
      <t>.</t>
    </r>
  </si>
  <si>
    <r>
      <t xml:space="preserve">Een bestaande realisatie, volgens de vakspecifieke kennis en vaardigheden, toetsen aan de vooropgestelde criteria </t>
    </r>
    <r>
      <rPr>
        <b/>
        <u/>
        <sz val="10"/>
        <color rgb="FF262626"/>
        <rFont val="Trebuchet MS"/>
        <family val="2"/>
      </rPr>
      <t>lukt met hulp</t>
    </r>
    <r>
      <rPr>
        <sz val="10"/>
        <color rgb="FF262626"/>
        <rFont val="Trebuchet MS"/>
        <family val="2"/>
      </rPr>
      <t>.</t>
    </r>
  </si>
  <si>
    <r>
      <t xml:space="preserve">Een bestaande realisatie, volgens de vakspecifieke kennis en vaardigheden, toetsen aan vooropgestelde criteria </t>
    </r>
    <r>
      <rPr>
        <b/>
        <u/>
        <sz val="10"/>
        <color rgb="FF262626"/>
        <rFont val="Trebuchet MS"/>
        <family val="2"/>
      </rPr>
      <t>lukt zelfstandig</t>
    </r>
    <r>
      <rPr>
        <sz val="10"/>
        <color rgb="FF262626"/>
        <rFont val="Trebuchet MS"/>
        <family val="2"/>
      </rPr>
      <t>.</t>
    </r>
  </si>
  <si>
    <t>3.13</t>
  </si>
  <si>
    <t>Ontwerpvaardigheden : verbeteren</t>
  </si>
  <si>
    <r>
      <t xml:space="preserve">Na een test verbeterpunten, volgens de vakspecifieke kennis en vaardigheden voorstellen </t>
    </r>
    <r>
      <rPr>
        <b/>
        <u/>
        <sz val="10"/>
        <color rgb="FF262626"/>
        <rFont val="Trebuchet MS"/>
        <family val="2"/>
      </rPr>
      <t>lukt zelden</t>
    </r>
    <r>
      <rPr>
        <sz val="10"/>
        <color rgb="FF262626"/>
        <rFont val="Trebuchet MS"/>
        <family val="2"/>
      </rPr>
      <t>.</t>
    </r>
  </si>
  <si>
    <r>
      <t xml:space="preserve">Na een test verbeterpunten, volgens de vakspecifieke kennis en vaardigheden voorstellen </t>
    </r>
    <r>
      <rPr>
        <b/>
        <u/>
        <sz val="10"/>
        <color rgb="FF262626"/>
        <rFont val="Trebuchet MS"/>
        <family val="2"/>
      </rPr>
      <t>lukt met hulp</t>
    </r>
    <r>
      <rPr>
        <sz val="10"/>
        <color rgb="FF262626"/>
        <rFont val="Trebuchet MS"/>
        <family val="2"/>
      </rPr>
      <t>.</t>
    </r>
  </si>
  <si>
    <r>
      <t xml:space="preserve">Na een test verbeterpunten, volgens de vakspecifieke kennis en vaardigheden voorstellen </t>
    </r>
    <r>
      <rPr>
        <b/>
        <u/>
        <sz val="10"/>
        <color rgb="FF262626"/>
        <rFont val="Trebuchet MS"/>
        <family val="2"/>
      </rPr>
      <t>lukt zelfstandig</t>
    </r>
    <r>
      <rPr>
        <sz val="10"/>
        <color rgb="FF262626"/>
        <rFont val="Trebuchet MS"/>
        <family val="2"/>
      </rPr>
      <t>.</t>
    </r>
  </si>
  <si>
    <t>4. Denken, redeneren, modelleren en abstraheren</t>
  </si>
  <si>
    <t>4.1</t>
  </si>
  <si>
    <t xml:space="preserve">Een geschikte systematische aanpak kiezen en hanteren bij het zoeken naar oplossingen </t>
  </si>
  <si>
    <r>
      <t xml:space="preserve">Een geschikte systematische aanpak kiezen en hanteren bij het zoeken naar oplossingen </t>
    </r>
    <r>
      <rPr>
        <b/>
        <u/>
        <sz val="10"/>
        <color rgb="FF262626"/>
        <rFont val="Trebuchet MS"/>
        <family val="2"/>
      </rPr>
      <t>lukt zelden</t>
    </r>
    <r>
      <rPr>
        <sz val="10"/>
        <color rgb="FF262626"/>
        <rFont val="Trebuchet MS"/>
        <family val="2"/>
      </rPr>
      <t>.</t>
    </r>
  </si>
  <si>
    <r>
      <t xml:space="preserve">Een geschikte systematische aanpak kiezen </t>
    </r>
    <r>
      <rPr>
        <b/>
        <u/>
        <sz val="10"/>
        <color rgb="FF262626"/>
        <rFont val="Trebuchet MS"/>
        <family val="2"/>
      </rPr>
      <t>lukt zelden</t>
    </r>
    <r>
      <rPr>
        <sz val="10"/>
        <color rgb="FF262626"/>
        <rFont val="Trebuchet MS"/>
        <family val="2"/>
      </rPr>
      <t xml:space="preserve">, een aangereikte aanpak hanteren </t>
    </r>
    <r>
      <rPr>
        <b/>
        <u/>
        <sz val="10"/>
        <color rgb="FF262626"/>
        <rFont val="Trebuchet MS"/>
        <family val="2"/>
      </rPr>
      <t>lukt zelfstandig</t>
    </r>
    <r>
      <rPr>
        <sz val="10"/>
        <color rgb="FF262626"/>
        <rFont val="Trebuchet MS"/>
        <family val="2"/>
      </rPr>
      <t>.</t>
    </r>
  </si>
  <si>
    <r>
      <t xml:space="preserve">Een geschikte systematische aanpak kiezen </t>
    </r>
    <r>
      <rPr>
        <b/>
        <u/>
        <sz val="10"/>
        <color rgb="FF262626"/>
        <rFont val="Trebuchet MS"/>
        <family val="2"/>
      </rPr>
      <t>lukt met hulp</t>
    </r>
    <r>
      <rPr>
        <sz val="10"/>
        <color rgb="FF262626"/>
        <rFont val="Trebuchet MS"/>
        <family val="2"/>
      </rPr>
      <t xml:space="preserve">, een aangereikte aanpak hanteren </t>
    </r>
    <r>
      <rPr>
        <b/>
        <u/>
        <sz val="10"/>
        <color rgb="FF262626"/>
        <rFont val="Trebuchet MS"/>
        <family val="2"/>
      </rPr>
      <t>lukt zelfstandig</t>
    </r>
    <r>
      <rPr>
        <sz val="10"/>
        <color rgb="FF262626"/>
        <rFont val="Trebuchet MS"/>
        <family val="2"/>
      </rPr>
      <t>.</t>
    </r>
  </si>
  <si>
    <r>
      <t xml:space="preserve">Een geschikte systematische aanpak kiezen en hanteren bij het zoeken naar oplossingen </t>
    </r>
    <r>
      <rPr>
        <b/>
        <u/>
        <sz val="10"/>
        <color rgb="FF262626"/>
        <rFont val="Trebuchet MS"/>
        <family val="2"/>
      </rPr>
      <t>lukt zelfstandig</t>
    </r>
    <r>
      <rPr>
        <sz val="10"/>
        <color rgb="FF262626"/>
        <rFont val="Trebuchet MS"/>
        <family val="2"/>
      </rPr>
      <t>.</t>
    </r>
  </si>
  <si>
    <t>4.2</t>
  </si>
  <si>
    <t>Een (computer-) wetenschappelijk, technisch of wiskundig probleem vertalen naar een eenvoudig model</t>
  </si>
  <si>
    <r>
      <t xml:space="preserve">Een probleem vertalen naar een eenvoudig model </t>
    </r>
    <r>
      <rPr>
        <b/>
        <u/>
        <sz val="10"/>
        <color rgb="FF262626"/>
        <rFont val="Trebuchet MS"/>
        <family val="2"/>
      </rPr>
      <t>lukt zelden</t>
    </r>
    <r>
      <rPr>
        <sz val="10"/>
        <color rgb="FF262626"/>
        <rFont val="Trebuchet MS"/>
        <family val="2"/>
      </rPr>
      <t>.</t>
    </r>
  </si>
  <si>
    <r>
      <t xml:space="preserve">Een probleem vertalen naar een eenvoudig model </t>
    </r>
    <r>
      <rPr>
        <b/>
        <u/>
        <sz val="10"/>
        <color rgb="FF262626"/>
        <rFont val="Trebuchet MS"/>
        <family val="2"/>
      </rPr>
      <t>lukt met hulp</t>
    </r>
    <r>
      <rPr>
        <sz val="10"/>
        <color rgb="FF262626"/>
        <rFont val="Trebuchet MS"/>
        <family val="2"/>
      </rPr>
      <t>.</t>
    </r>
  </si>
  <si>
    <r>
      <t xml:space="preserve">Een probleem vertalen naar een eenvoudig model </t>
    </r>
    <r>
      <rPr>
        <b/>
        <u/>
        <sz val="10"/>
        <color rgb="FF262626"/>
        <rFont val="Trebuchet MS"/>
        <family val="2"/>
      </rPr>
      <t>lukt zelfstandig</t>
    </r>
    <r>
      <rPr>
        <sz val="10"/>
        <color rgb="FF262626"/>
        <rFont val="Trebuchet MS"/>
        <family val="2"/>
      </rPr>
      <t>.</t>
    </r>
  </si>
  <si>
    <t xml:space="preserve">5. Strategisch toepassen en ontwikkelen
van technologie </t>
  </si>
  <si>
    <t>5.1</t>
  </si>
  <si>
    <t>Zoeken naar praktische oplossingen</t>
  </si>
  <si>
    <r>
      <t xml:space="preserve">Er wordt </t>
    </r>
    <r>
      <rPr>
        <b/>
        <u/>
        <sz val="10"/>
        <color rgb="FF262626"/>
        <rFont val="Trebuchet MS"/>
        <family val="2"/>
      </rPr>
      <t>slechts 1</t>
    </r>
    <r>
      <rPr>
        <sz val="10"/>
        <color rgb="FF262626"/>
        <rFont val="Trebuchet MS"/>
        <family val="2"/>
      </rPr>
      <t xml:space="preserve">  oplossing voor een probleem gezocht.  Er wordt </t>
    </r>
    <r>
      <rPr>
        <b/>
        <u/>
        <sz val="10"/>
        <color rgb="FF262626"/>
        <rFont val="Trebuchet MS"/>
        <family val="2"/>
      </rPr>
      <t>niet</t>
    </r>
    <r>
      <rPr>
        <sz val="10"/>
        <color rgb="FF262626"/>
        <rFont val="Trebuchet MS"/>
        <family val="2"/>
      </rPr>
      <t xml:space="preserve"> afgevraagd of deze gemakkelijk kan gerealiseerd worden.</t>
    </r>
  </si>
  <si>
    <r>
      <t xml:space="preserve">Er wordt </t>
    </r>
    <r>
      <rPr>
        <b/>
        <u/>
        <sz val="10"/>
        <color rgb="FF262626"/>
        <rFont val="Trebuchet MS"/>
        <family val="2"/>
      </rPr>
      <t>slechts 1 realiseerbare oplossing</t>
    </r>
    <r>
      <rPr>
        <sz val="10"/>
        <color rgb="FF262626"/>
        <rFont val="Trebuchet MS"/>
        <family val="2"/>
      </rPr>
      <t xml:space="preserve"> voor een probleem gezocht.</t>
    </r>
  </si>
  <si>
    <r>
      <t xml:space="preserve">Er worden </t>
    </r>
    <r>
      <rPr>
        <b/>
        <u/>
        <sz val="10"/>
        <color rgb="FF262626"/>
        <rFont val="Trebuchet MS"/>
        <family val="2"/>
      </rPr>
      <t>verschillende</t>
    </r>
    <r>
      <rPr>
        <sz val="10"/>
        <color rgb="FF262626"/>
        <rFont val="Trebuchet MS"/>
        <family val="2"/>
      </rPr>
      <t xml:space="preserve"> oplossingen voor het probleem gezocht.</t>
    </r>
  </si>
  <si>
    <r>
      <t xml:space="preserve">Uit de </t>
    </r>
    <r>
      <rPr>
        <b/>
        <u/>
        <sz val="10"/>
        <color rgb="FF262626"/>
        <rFont val="Trebuchet MS"/>
        <family val="2"/>
      </rPr>
      <t>verschillende</t>
    </r>
    <r>
      <rPr>
        <sz val="10"/>
        <color rgb="FF262626"/>
        <rFont val="Trebuchet MS"/>
        <family val="2"/>
      </rPr>
      <t xml:space="preserve"> oplossingen worden de </t>
    </r>
    <r>
      <rPr>
        <b/>
        <u/>
        <sz val="10"/>
        <color rgb="FF262626"/>
        <rFont val="Trebuchet MS"/>
        <family val="2"/>
      </rPr>
      <t>best praktisch realiseerbare</t>
    </r>
    <r>
      <rPr>
        <sz val="10"/>
        <color rgb="FF262626"/>
        <rFont val="Trebuchet MS"/>
        <family val="2"/>
      </rPr>
      <t xml:space="preserve"> oplossingen gezocht.</t>
    </r>
  </si>
  <si>
    <t>5.2</t>
  </si>
  <si>
    <t>Aandacht voor ethische oplossingen</t>
  </si>
  <si>
    <r>
      <t xml:space="preserve">Er wordt </t>
    </r>
    <r>
      <rPr>
        <b/>
        <u/>
        <sz val="10"/>
        <color rgb="FF262626"/>
        <rFont val="Trebuchet MS"/>
        <family val="2"/>
      </rPr>
      <t>niet</t>
    </r>
    <r>
      <rPr>
        <sz val="10"/>
        <color rgb="FF262626"/>
        <rFont val="Trebuchet MS"/>
        <family val="2"/>
      </rPr>
      <t xml:space="preserve"> afgevraagd of een oplossing goed is voor de mens en onze wereld. </t>
    </r>
  </si>
  <si>
    <r>
      <t xml:space="preserve">Er is </t>
    </r>
    <r>
      <rPr>
        <b/>
        <u/>
        <sz val="10"/>
        <color rgb="FF262626"/>
        <rFont val="Trebuchet MS"/>
        <family val="2"/>
      </rPr>
      <t>geweten</t>
    </r>
    <r>
      <rPr>
        <sz val="10"/>
        <color rgb="FF262626"/>
        <rFont val="Trebuchet MS"/>
        <family val="2"/>
      </rPr>
      <t xml:space="preserve"> dat elke oplossing een invloed heeft op mensen en de wereld maar er worden hierbij </t>
    </r>
    <r>
      <rPr>
        <b/>
        <u/>
        <sz val="10"/>
        <color rgb="FF262626"/>
        <rFont val="Trebuchet MS"/>
        <family val="2"/>
      </rPr>
      <t>geen</t>
    </r>
    <r>
      <rPr>
        <sz val="10"/>
        <color rgb="FF262626"/>
        <rFont val="Trebuchet MS"/>
        <family val="2"/>
      </rPr>
      <t xml:space="preserve"> vragen gesteld.</t>
    </r>
  </si>
  <si>
    <r>
      <t xml:space="preserve">Er is een </t>
    </r>
    <r>
      <rPr>
        <b/>
        <u/>
        <sz val="10"/>
        <color rgb="FF262626"/>
        <rFont val="Trebuchet MS"/>
        <family val="2"/>
      </rPr>
      <t>bewustzijn</t>
    </r>
    <r>
      <rPr>
        <sz val="10"/>
        <color rgb="FF262626"/>
        <rFont val="Trebuchet MS"/>
        <family val="2"/>
      </rPr>
      <t xml:space="preserve"> dat elke oplossing een rechtstreekse of onrechtstreekse invloed heeft op mensen en de wereld. </t>
    </r>
  </si>
  <si>
    <t>Er wordt kritisch en bewust naar de beste oplossing gezocht die de minste invloed heeft op mensen en de wereld.</t>
  </si>
  <si>
    <t>5.3</t>
  </si>
  <si>
    <t>Aandacht voor verantwoorde oplossingen</t>
  </si>
  <si>
    <r>
      <t xml:space="preserve">Het herkennen van een verantwoorde, ethische oplossing </t>
    </r>
    <r>
      <rPr>
        <b/>
        <u/>
        <sz val="10"/>
        <color rgb="FF262626"/>
        <rFont val="Trebuchet MS"/>
        <family val="2"/>
      </rPr>
      <t>lukt zelden</t>
    </r>
    <r>
      <rPr>
        <sz val="10"/>
        <color rgb="FF262626"/>
        <rFont val="Trebuchet MS"/>
        <family val="2"/>
      </rPr>
      <t>.</t>
    </r>
  </si>
  <si>
    <r>
      <t xml:space="preserve">Het herkennen van een verantwoorde, ethische oplossing </t>
    </r>
    <r>
      <rPr>
        <b/>
        <u/>
        <sz val="10"/>
        <color rgb="FF262626"/>
        <rFont val="Trebuchet MS"/>
        <family val="2"/>
      </rPr>
      <t>lukt zelfstandig</t>
    </r>
    <r>
      <rPr>
        <sz val="10"/>
        <color rgb="FF262626"/>
        <rFont val="Trebuchet MS"/>
        <family val="2"/>
      </rPr>
      <t>.</t>
    </r>
  </si>
  <si>
    <t>6. Inzicht verwerven in de maatschappelijke relevantie van STEM</t>
  </si>
  <si>
    <t>7. Verwerven en interpreteren van informatie en communiceren over STEM</t>
  </si>
  <si>
    <t>7.1</t>
  </si>
  <si>
    <t>Verwerven van informatie over wetenschappen, techniek, engineering en wiskunde</t>
  </si>
  <si>
    <r>
      <t xml:space="preserve">Het selecteren van bruikbare informatie uit </t>
    </r>
    <r>
      <rPr>
        <b/>
        <sz val="10"/>
        <color rgb="FF262626"/>
        <rFont val="Trebuchet MS"/>
        <family val="2"/>
      </rPr>
      <t>één</t>
    </r>
    <r>
      <rPr>
        <sz val="10"/>
        <color rgb="FF262626"/>
        <rFont val="Trebuchet MS"/>
        <family val="2"/>
      </rPr>
      <t xml:space="preserve"> opgegeven bron</t>
    </r>
    <r>
      <rPr>
        <b/>
        <u/>
        <sz val="10"/>
        <color rgb="FF262626"/>
        <rFont val="Trebuchet MS"/>
        <family val="2"/>
      </rPr>
      <t xml:space="preserve"> lukt zelden</t>
    </r>
    <r>
      <rPr>
        <sz val="10"/>
        <color rgb="FF262626"/>
        <rFont val="Trebuchet MS"/>
        <family val="2"/>
      </rPr>
      <t>.</t>
    </r>
  </si>
  <si>
    <r>
      <t>Het selecteren van bruikbare informatie uit één opgegeven bron</t>
    </r>
    <r>
      <rPr>
        <b/>
        <u/>
        <sz val="10"/>
        <color rgb="FF262626"/>
        <rFont val="Trebuchet MS"/>
        <family val="2"/>
      </rPr>
      <t xml:space="preserve"> lukt met hulp</t>
    </r>
    <r>
      <rPr>
        <sz val="10"/>
        <color rgb="FF262626"/>
        <rFont val="Trebuchet MS"/>
        <family val="2"/>
      </rPr>
      <t xml:space="preserve">. </t>
    </r>
  </si>
  <si>
    <r>
      <t xml:space="preserve">Het selecteren van bruikbare informatie uit </t>
    </r>
    <r>
      <rPr>
        <sz val="10"/>
        <color rgb="FF262626"/>
        <rFont val="Trebuchet MS"/>
        <family val="2"/>
      </rPr>
      <t xml:space="preserve">opgegeven bron </t>
    </r>
    <r>
      <rPr>
        <b/>
        <u/>
        <sz val="10"/>
        <color rgb="FF262626"/>
        <rFont val="Trebuchet MS"/>
        <family val="2"/>
      </rPr>
      <t>lukt zelfstandig</t>
    </r>
    <r>
      <rPr>
        <sz val="10"/>
        <color rgb="FF262626"/>
        <rFont val="Trebuchet MS"/>
        <family val="2"/>
      </rPr>
      <t>.</t>
    </r>
  </si>
  <si>
    <r>
      <t xml:space="preserve">Het </t>
    </r>
    <r>
      <rPr>
        <b/>
        <u/>
        <sz val="10"/>
        <color rgb="FF262626"/>
        <rFont val="Trebuchet MS"/>
        <family val="2"/>
      </rPr>
      <t>opsporen</t>
    </r>
    <r>
      <rPr>
        <sz val="10"/>
        <color rgb="FF262626"/>
        <rFont val="Trebuchet MS"/>
        <family val="2"/>
      </rPr>
      <t xml:space="preserve"> en selecteren van bruikbare informatie uit </t>
    </r>
    <r>
      <rPr>
        <b/>
        <u/>
        <sz val="10"/>
        <color rgb="FF262626"/>
        <rFont val="Trebuchet MS"/>
        <family val="2"/>
      </rPr>
      <t>meerdere</t>
    </r>
    <r>
      <rPr>
        <sz val="10"/>
        <color rgb="FF262626"/>
        <rFont val="Trebuchet MS"/>
        <family val="2"/>
      </rPr>
      <t xml:space="preserve"> opgegeven bronnen </t>
    </r>
    <r>
      <rPr>
        <b/>
        <u/>
        <sz val="10"/>
        <color rgb="FF262626"/>
        <rFont val="Trebuchet MS"/>
        <family val="2"/>
      </rPr>
      <t>lukt zelfstandig</t>
    </r>
    <r>
      <rPr>
        <sz val="10"/>
        <color rgb="FF262626"/>
        <rFont val="Trebuchet MS"/>
        <family val="2"/>
      </rPr>
      <t xml:space="preserve">. </t>
    </r>
  </si>
  <si>
    <t>7.2</t>
  </si>
  <si>
    <t>Interpreteren van informatie over wetenschappen, techniek, engineering en wiskunde</t>
  </si>
  <si>
    <r>
      <t xml:space="preserve">Het interpreteren van bruikbare informatie met het oog op het gestelde probleem, onderzoeksvraag, … </t>
    </r>
    <r>
      <rPr>
        <b/>
        <u/>
        <sz val="10"/>
        <color rgb="FF262626"/>
        <rFont val="Trebuchet MS"/>
        <family val="2"/>
      </rPr>
      <t>lukt zelden</t>
    </r>
    <r>
      <rPr>
        <sz val="10"/>
        <color rgb="FF262626"/>
        <rFont val="Trebuchet MS"/>
        <family val="2"/>
      </rPr>
      <t>.</t>
    </r>
  </si>
  <si>
    <r>
      <t xml:space="preserve">Het interpreteren van bruikbare informatie met het oog op het gestelde probleem, onderzoeksvraag, … </t>
    </r>
    <r>
      <rPr>
        <b/>
        <u/>
        <sz val="10"/>
        <color rgb="FF262626"/>
        <rFont val="Trebuchet MS"/>
        <family val="2"/>
      </rPr>
      <t>lukt met hulp</t>
    </r>
    <r>
      <rPr>
        <sz val="10"/>
        <color rgb="FF262626"/>
        <rFont val="Trebuchet MS"/>
        <family val="2"/>
      </rPr>
      <t xml:space="preserve">. </t>
    </r>
  </si>
  <si>
    <r>
      <t xml:space="preserve">Het interpreteren van bruikbare informatie met het oog op het gestelde probleem, onderzoeksvraag, … </t>
    </r>
    <r>
      <rPr>
        <b/>
        <u/>
        <sz val="10"/>
        <color rgb="FF262626"/>
        <rFont val="Trebuchet MS"/>
        <family val="2"/>
      </rPr>
      <t>lukt zelfstandig</t>
    </r>
    <r>
      <rPr>
        <sz val="10"/>
        <color rgb="FF262626"/>
        <rFont val="Trebuchet MS"/>
        <family val="2"/>
      </rPr>
      <t xml:space="preserve">. </t>
    </r>
  </si>
  <si>
    <t>7.3</t>
  </si>
  <si>
    <t>Samenvatten van informatie over wetenschappen, techniek, engineering en wiskunde</t>
  </si>
  <si>
    <r>
      <t xml:space="preserve">Bruikbare informatie opsplitsen in deelfacetten </t>
    </r>
    <r>
      <rPr>
        <b/>
        <u/>
        <sz val="10"/>
        <color rgb="FF262626"/>
        <rFont val="Trebuchet MS"/>
        <family val="2"/>
      </rPr>
      <t>lukt zelden</t>
    </r>
    <r>
      <rPr>
        <sz val="10"/>
        <color rgb="FF262626"/>
        <rFont val="Trebuchet MS"/>
        <family val="2"/>
      </rPr>
      <t>.</t>
    </r>
  </si>
  <si>
    <r>
      <t>Bruikbare informatie opsplitsen in deelfacetten</t>
    </r>
    <r>
      <rPr>
        <u/>
        <sz val="10"/>
        <color rgb="FF262626"/>
        <rFont val="Trebuchet MS"/>
        <family val="2"/>
      </rPr>
      <t xml:space="preserve"> </t>
    </r>
    <r>
      <rPr>
        <b/>
        <u/>
        <sz val="10"/>
        <color rgb="FF262626"/>
        <rFont val="Trebuchet MS"/>
        <family val="2"/>
      </rPr>
      <t>lukt met hulp</t>
    </r>
    <r>
      <rPr>
        <sz val="10"/>
        <color rgb="FF262626"/>
        <rFont val="Trebuchet MS"/>
        <family val="2"/>
      </rPr>
      <t xml:space="preserve">.  Het leggen van </t>
    </r>
    <r>
      <rPr>
        <b/>
        <u/>
        <sz val="10"/>
        <color rgb="FF262626"/>
        <rFont val="Trebuchet MS"/>
        <family val="2"/>
      </rPr>
      <t>verbanden lukt zelden</t>
    </r>
    <r>
      <rPr>
        <sz val="10"/>
        <color rgb="FF262626"/>
        <rFont val="Trebuchet MS"/>
        <family val="2"/>
      </rPr>
      <t xml:space="preserve">.  </t>
    </r>
  </si>
  <si>
    <r>
      <t xml:space="preserve">Bruikbare informatie opsplitsen in deelfacetten en verbanden leggen </t>
    </r>
    <r>
      <rPr>
        <b/>
        <u/>
        <sz val="10"/>
        <color rgb="FF262626"/>
        <rFont val="Trebuchet MS"/>
        <family val="2"/>
      </rPr>
      <t>lukt zelfstandg</t>
    </r>
    <r>
      <rPr>
        <sz val="10"/>
        <color rgb="FF262626"/>
        <rFont val="Trebuchet MS"/>
        <family val="2"/>
      </rPr>
      <t xml:space="preserve">.  De </t>
    </r>
    <r>
      <rPr>
        <b/>
        <u/>
        <sz val="10"/>
        <color rgb="FF262626"/>
        <rFont val="Trebuchet MS"/>
        <family val="2"/>
      </rPr>
      <t>essentie</t>
    </r>
    <r>
      <rPr>
        <sz val="10"/>
        <color rgb="FF262626"/>
        <rFont val="Trebuchet MS"/>
        <family val="2"/>
      </rPr>
      <t xml:space="preserve"> verwoorden </t>
    </r>
    <r>
      <rPr>
        <b/>
        <u/>
        <sz val="10"/>
        <color rgb="FF262626"/>
        <rFont val="Trebuchet MS"/>
        <family val="2"/>
      </rPr>
      <t>lukt met hulp</t>
    </r>
    <r>
      <rPr>
        <sz val="10"/>
        <color rgb="FF262626"/>
        <rFont val="Trebuchet MS"/>
        <family val="2"/>
      </rPr>
      <t>.</t>
    </r>
  </si>
  <si>
    <r>
      <t xml:space="preserve">Bruikbare informatie opsplitsen in deelfacetten, verbanden leggen en de essentie verwoorden </t>
    </r>
    <r>
      <rPr>
        <b/>
        <u/>
        <sz val="10"/>
        <color rgb="FF262626"/>
        <rFont val="Trebuchet MS"/>
        <family val="2"/>
      </rPr>
      <t>lukt zelfstandg</t>
    </r>
    <r>
      <rPr>
        <sz val="10"/>
        <color rgb="FF262626"/>
        <rFont val="Trebuchet MS"/>
        <family val="2"/>
      </rPr>
      <t>.</t>
    </r>
  </si>
  <si>
    <t>7.4</t>
  </si>
  <si>
    <t>Een mening / mogelijke oplossing verwoorden en staven met wetenschappen, techniek, engineering en wiskunde</t>
  </si>
  <si>
    <t>Het verwoorden van een mening / oplossing lukt zelden.  maar zelden onderbouwen.</t>
  </si>
  <si>
    <r>
      <t xml:space="preserve">Het verwoorden van een mening / oplossing </t>
    </r>
    <r>
      <rPr>
        <b/>
        <u/>
        <sz val="10"/>
        <color rgb="FF262626"/>
        <rFont val="Trebuchet MS"/>
        <family val="2"/>
      </rPr>
      <t xml:space="preserve">lukt zelfstandig </t>
    </r>
    <r>
      <rPr>
        <sz val="10"/>
        <color rgb="FF262626"/>
        <rFont val="Trebuchet MS"/>
        <family val="2"/>
      </rPr>
      <t xml:space="preserve">maar het staven </t>
    </r>
    <r>
      <rPr>
        <b/>
        <u/>
        <sz val="10"/>
        <color rgb="FF262626"/>
        <rFont val="Trebuchet MS"/>
        <family val="2"/>
      </rPr>
      <t>lukt zelden</t>
    </r>
    <r>
      <rPr>
        <sz val="10"/>
        <color rgb="FF262626"/>
        <rFont val="Trebuchet MS"/>
        <family val="2"/>
      </rPr>
      <t xml:space="preserve">.  </t>
    </r>
  </si>
  <si>
    <r>
      <t xml:space="preserve">Het verwoorden van een mening / oplossing </t>
    </r>
    <r>
      <rPr>
        <b/>
        <u/>
        <sz val="10"/>
        <color rgb="FF262626"/>
        <rFont val="Trebuchet MS"/>
        <family val="2"/>
      </rPr>
      <t xml:space="preserve">lukt zelfstandig </t>
    </r>
    <r>
      <rPr>
        <sz val="10"/>
        <color rgb="FF262626"/>
        <rFont val="Trebuchet MS"/>
        <family val="2"/>
      </rPr>
      <t xml:space="preserve">maar het staven </t>
    </r>
    <r>
      <rPr>
        <b/>
        <u/>
        <sz val="10"/>
        <color rgb="FF262626"/>
        <rFont val="Trebuchet MS"/>
        <family val="2"/>
      </rPr>
      <t>lukt met hulp.</t>
    </r>
  </si>
  <si>
    <r>
      <t xml:space="preserve">Het verwoordenen staven van een mening / oplossing </t>
    </r>
    <r>
      <rPr>
        <b/>
        <u/>
        <sz val="10"/>
        <color rgb="FF262626"/>
        <rFont val="Trebuchet MS"/>
        <family val="2"/>
      </rPr>
      <t>lukt zelfstandig</t>
    </r>
    <r>
      <rPr>
        <sz val="10"/>
        <color rgb="FF262626"/>
        <rFont val="Trebuchet MS"/>
        <family val="2"/>
      </rPr>
      <t xml:space="preserve">.  </t>
    </r>
  </si>
  <si>
    <t>7.5</t>
  </si>
  <si>
    <t>Gebruik van correcte vaktaal</t>
  </si>
  <si>
    <r>
      <t xml:space="preserve">Het gebruik van correcte vaktaal </t>
    </r>
    <r>
      <rPr>
        <b/>
        <u/>
        <sz val="10"/>
        <color rgb="FF262626"/>
        <rFont val="Trebuchet MS"/>
        <family val="2"/>
      </rPr>
      <t>lukt zelden</t>
    </r>
    <r>
      <rPr>
        <sz val="10"/>
        <color rgb="FF262626"/>
        <rFont val="Trebuchet MS"/>
        <family val="2"/>
      </rPr>
      <t xml:space="preserve">.  Er worden ook </t>
    </r>
    <r>
      <rPr>
        <b/>
        <u/>
        <sz val="10"/>
        <color rgb="FF262626"/>
        <rFont val="Trebuchet MS"/>
        <family val="2"/>
      </rPr>
      <t>geen inspanning</t>
    </r>
    <r>
      <rPr>
        <sz val="10"/>
        <color rgb="FF262626"/>
        <rFont val="Trebuchet MS"/>
        <family val="2"/>
      </rPr>
      <t xml:space="preserve"> voor gedaan.</t>
    </r>
  </si>
  <si>
    <r>
      <t xml:space="preserve">Het gebruik van correcte vaktaal </t>
    </r>
    <r>
      <rPr>
        <b/>
        <u/>
        <sz val="10"/>
        <color rgb="FF262626"/>
        <rFont val="Trebuchet MS"/>
        <family val="2"/>
      </rPr>
      <t xml:space="preserve">lukt niet altijd. </t>
    </r>
    <r>
      <rPr>
        <sz val="10"/>
        <color rgb="FF262626"/>
        <rFont val="Trebuchet MS"/>
        <family val="2"/>
      </rPr>
      <t xml:space="preserve">  Er worden </t>
    </r>
    <r>
      <rPr>
        <b/>
        <u/>
        <sz val="10"/>
        <color rgb="FF262626"/>
        <rFont val="Trebuchet MS"/>
        <family val="2"/>
      </rPr>
      <t>wel inspanningen</t>
    </r>
    <r>
      <rPr>
        <sz val="10"/>
        <color rgb="FF262626"/>
        <rFont val="Trebuchet MS"/>
        <family val="2"/>
      </rPr>
      <t xml:space="preserve"> voor gedaan.</t>
    </r>
  </si>
  <si>
    <r>
      <t xml:space="preserve">Het gebruik van correcte vaktaal </t>
    </r>
    <r>
      <rPr>
        <b/>
        <u/>
        <sz val="10"/>
        <color rgb="FF262626"/>
        <rFont val="Trebuchet MS"/>
        <family val="2"/>
      </rPr>
      <t>lukt meestal</t>
    </r>
    <r>
      <rPr>
        <sz val="10"/>
        <color rgb="FF262626"/>
        <rFont val="Trebuchet MS"/>
        <family val="2"/>
      </rPr>
      <t>.</t>
    </r>
  </si>
  <si>
    <r>
      <t xml:space="preserve">Het gebruik van correcte vaktaal </t>
    </r>
    <r>
      <rPr>
        <b/>
        <u/>
        <sz val="10"/>
        <color rgb="FF262626"/>
        <rFont val="Trebuchet MS"/>
        <family val="2"/>
      </rPr>
      <t>lukt altijd</t>
    </r>
    <r>
      <rPr>
        <sz val="10"/>
        <color rgb="FF262626"/>
        <rFont val="Trebuchet MS"/>
        <family val="2"/>
      </rPr>
      <t>.</t>
    </r>
  </si>
  <si>
    <t>7.6</t>
  </si>
  <si>
    <t>ICT - media basisvaardigheden</t>
  </si>
  <si>
    <r>
      <t xml:space="preserve">Het verslag/presentatie/poster/portfolio </t>
    </r>
    <r>
      <rPr>
        <b/>
        <u/>
        <sz val="10"/>
        <color rgb="FF262626"/>
        <rFont val="Trebuchet MS"/>
        <family val="2"/>
      </rPr>
      <t>voldoet niet</t>
    </r>
    <r>
      <rPr>
        <sz val="10"/>
        <color rgb="FF262626"/>
        <rFont val="Trebuchet MS"/>
        <family val="2"/>
      </rPr>
      <t xml:space="preserve"> aan de vereisten van een leesbare en verzorgd document.</t>
    </r>
  </si>
  <si>
    <r>
      <t xml:space="preserve">Het verslag/presentatie/poster/portfolio is </t>
    </r>
    <r>
      <rPr>
        <b/>
        <u/>
        <sz val="10"/>
        <color rgb="FF262626"/>
        <rFont val="Trebuchet MS"/>
        <family val="2"/>
      </rPr>
      <t>leesbaar en verzorg</t>
    </r>
    <r>
      <rPr>
        <sz val="10"/>
        <color rgb="FF262626"/>
        <rFont val="Trebuchet MS"/>
        <family val="2"/>
      </rPr>
      <t xml:space="preserve">, maar is </t>
    </r>
    <r>
      <rPr>
        <b/>
        <u/>
        <sz val="10"/>
        <color rgb="FF262626"/>
        <rFont val="Trebuchet MS"/>
        <family val="2"/>
      </rPr>
      <t>niet</t>
    </r>
    <r>
      <rPr>
        <sz val="10"/>
        <color rgb="FF262626"/>
        <rFont val="Trebuchet MS"/>
        <family val="2"/>
      </rPr>
      <t xml:space="preserve"> volledig volgens de gemaakte afspraken.</t>
    </r>
  </si>
  <si>
    <r>
      <t xml:space="preserve">Het verslag/presentatie/poster/portfolio is </t>
    </r>
    <r>
      <rPr>
        <b/>
        <u/>
        <sz val="10"/>
        <color rgb="FF262626"/>
        <rFont val="Trebuchet MS"/>
        <family val="2"/>
      </rPr>
      <t xml:space="preserve">leesbaar en verzorg en </t>
    </r>
    <r>
      <rPr>
        <sz val="10"/>
        <color rgb="FF262626"/>
        <rFont val="Trebuchet MS"/>
        <family val="2"/>
      </rPr>
      <t xml:space="preserve">is </t>
    </r>
    <r>
      <rPr>
        <b/>
        <u/>
        <sz val="10"/>
        <color rgb="FF262626"/>
        <rFont val="Trebuchet MS"/>
        <family val="2"/>
      </rPr>
      <t>volledig</t>
    </r>
    <r>
      <rPr>
        <sz val="10"/>
        <color rgb="FF262626"/>
        <rFont val="Trebuchet MS"/>
        <family val="2"/>
      </rPr>
      <t xml:space="preserve"> volgens de gemaakte afspraken.</t>
    </r>
  </si>
  <si>
    <t>8. Samenwerken in teamverband</t>
  </si>
  <si>
    <t>8.1</t>
  </si>
  <si>
    <t>De  leerlingen werken samen als een interdiciplinair STEM-team</t>
  </si>
  <si>
    <r>
      <t xml:space="preserve">Er is </t>
    </r>
    <r>
      <rPr>
        <b/>
        <u/>
        <sz val="10"/>
        <color rgb="FF262626"/>
        <rFont val="Trebuchet MS"/>
        <family val="2"/>
      </rPr>
      <t>geen</t>
    </r>
    <r>
      <rPr>
        <sz val="10"/>
        <color rgb="FF262626"/>
        <rFont val="Trebuchet MS"/>
        <family val="2"/>
      </rPr>
      <t xml:space="preserve"> bereidheid om rollen binnen een groepsopdracht uit te </t>
    </r>
    <r>
      <rPr>
        <b/>
        <u/>
        <sz val="10"/>
        <color rgb="FF262626"/>
        <rFont val="Trebuchet MS"/>
        <family val="2"/>
      </rPr>
      <t>proberen</t>
    </r>
    <r>
      <rPr>
        <sz val="10"/>
        <color rgb="FF262626"/>
        <rFont val="Trebuchet MS"/>
        <family val="2"/>
      </rPr>
      <t>.</t>
    </r>
  </si>
  <si>
    <r>
      <t xml:space="preserve">Er is bereidheid om </t>
    </r>
    <r>
      <rPr>
        <b/>
        <u/>
        <sz val="10"/>
        <color rgb="FF262626"/>
        <rFont val="Trebuchet MS"/>
        <family val="2"/>
      </rPr>
      <t>slechts enkele</t>
    </r>
    <r>
      <rPr>
        <sz val="10"/>
        <color rgb="FF262626"/>
        <rFont val="Trebuchet MS"/>
        <family val="2"/>
      </rPr>
      <t xml:space="preserve"> rollen binnen een groepsopdracht uit te </t>
    </r>
    <r>
      <rPr>
        <b/>
        <u/>
        <sz val="10"/>
        <color rgb="FF262626"/>
        <rFont val="Trebuchet MS"/>
        <family val="2"/>
      </rPr>
      <t>proberen</t>
    </r>
    <r>
      <rPr>
        <sz val="10"/>
        <color rgb="FF262626"/>
        <rFont val="Trebuchet MS"/>
        <family val="2"/>
      </rPr>
      <t>.</t>
    </r>
  </si>
  <si>
    <r>
      <t xml:space="preserve">Er is bereidheid om </t>
    </r>
    <r>
      <rPr>
        <b/>
        <u/>
        <sz val="10"/>
        <color rgb="FF262626"/>
        <rFont val="Trebuchet MS"/>
        <family val="2"/>
      </rPr>
      <t>alle</t>
    </r>
    <r>
      <rPr>
        <sz val="10"/>
        <color rgb="FF262626"/>
        <rFont val="Trebuchet MS"/>
        <family val="2"/>
      </rPr>
      <t xml:space="preserve"> rollen binnen een groepsopdracht uit te </t>
    </r>
    <r>
      <rPr>
        <b/>
        <u/>
        <sz val="10"/>
        <color rgb="FF262626"/>
        <rFont val="Trebuchet MS"/>
        <family val="2"/>
      </rPr>
      <t>proberen</t>
    </r>
    <r>
      <rPr>
        <sz val="10"/>
        <color rgb="FF262626"/>
        <rFont val="Trebuchet MS"/>
        <family val="2"/>
      </rPr>
      <t>.</t>
    </r>
  </si>
  <si>
    <r>
      <t xml:space="preserve">Het opnemen van </t>
    </r>
    <r>
      <rPr>
        <b/>
        <u/>
        <sz val="10"/>
        <color rgb="FF262626"/>
        <rFont val="Trebuchet MS"/>
        <family val="2"/>
      </rPr>
      <t>alle</t>
    </r>
    <r>
      <rPr>
        <sz val="10"/>
        <color rgb="FF262626"/>
        <rFont val="Trebuchet MS"/>
        <family val="2"/>
      </rPr>
      <t xml:space="preserve"> rollen binnen een groepsopdracht gebeurt </t>
    </r>
    <r>
      <rPr>
        <b/>
        <u/>
        <sz val="10"/>
        <color rgb="FF262626"/>
        <rFont val="Trebuchet MS"/>
        <family val="2"/>
      </rPr>
      <t>spontaan</t>
    </r>
    <r>
      <rPr>
        <sz val="10"/>
        <color rgb="FF262626"/>
        <rFont val="Trebuchet MS"/>
        <family val="2"/>
      </rPr>
      <t>.</t>
    </r>
  </si>
  <si>
    <t>8.2</t>
  </si>
  <si>
    <t>De  leerlingen geven feedback binnen een interdiciplinair STEM-team</t>
  </si>
  <si>
    <r>
      <t xml:space="preserve">Het geven van positieve feedback </t>
    </r>
    <r>
      <rPr>
        <b/>
        <u/>
        <sz val="10"/>
        <color rgb="FF262626"/>
        <rFont val="Trebuchet MS"/>
        <family val="2"/>
      </rPr>
      <t>lukt zelden</t>
    </r>
    <r>
      <rPr>
        <sz val="10"/>
        <color rgb="FF262626"/>
        <rFont val="Trebuchet MS"/>
        <family val="2"/>
      </rPr>
      <t xml:space="preserve">.  Gekregen feedback wordt </t>
    </r>
    <r>
      <rPr>
        <b/>
        <u/>
        <sz val="10"/>
        <color rgb="FF262626"/>
        <rFont val="Trebuchet MS"/>
        <family val="2"/>
      </rPr>
      <t>moeilijk</t>
    </r>
    <r>
      <rPr>
        <sz val="10"/>
        <color rgb="FF262626"/>
        <rFont val="Trebuchet MS"/>
        <family val="2"/>
      </rPr>
      <t xml:space="preserve"> aanvaard.</t>
    </r>
  </si>
  <si>
    <r>
      <t xml:space="preserve">Het geven van feedback </t>
    </r>
    <r>
      <rPr>
        <b/>
        <u/>
        <sz val="10"/>
        <color rgb="FF262626"/>
        <rFont val="Trebuchet MS"/>
        <family val="2"/>
      </rPr>
      <t>lukt goed</t>
    </r>
    <r>
      <rPr>
        <sz val="10"/>
        <color rgb="FF262626"/>
        <rFont val="Trebuchet MS"/>
        <family val="2"/>
      </rPr>
      <t xml:space="preserve">.  Gekregen feedback wordt </t>
    </r>
    <r>
      <rPr>
        <b/>
        <u/>
        <sz val="10"/>
        <color rgb="FF262626"/>
        <rFont val="Trebuchet MS"/>
        <family val="2"/>
      </rPr>
      <t>moeilijk</t>
    </r>
    <r>
      <rPr>
        <sz val="10"/>
        <color rgb="FF262626"/>
        <rFont val="Trebuchet MS"/>
        <family val="2"/>
      </rPr>
      <t xml:space="preserve"> aanvaard.</t>
    </r>
  </si>
  <si>
    <r>
      <t xml:space="preserve">Het geven van feedback </t>
    </r>
    <r>
      <rPr>
        <b/>
        <u/>
        <sz val="10"/>
        <color rgb="FF262626"/>
        <rFont val="Trebuchet MS"/>
        <family val="2"/>
      </rPr>
      <t>lukt goed</t>
    </r>
    <r>
      <rPr>
        <sz val="10"/>
        <color rgb="FF262626"/>
        <rFont val="Trebuchet MS"/>
        <family val="2"/>
      </rPr>
      <t>.  Gekregen feedback wordt aanvaard.</t>
    </r>
  </si>
  <si>
    <r>
      <t>Het geven van</t>
    </r>
    <r>
      <rPr>
        <b/>
        <u/>
        <sz val="10"/>
        <color rgb="FF262626"/>
        <rFont val="Trebuchet MS"/>
        <family val="2"/>
      </rPr>
      <t xml:space="preserve"> zowel positieve als negatieve</t>
    </r>
    <r>
      <rPr>
        <sz val="10"/>
        <color rgb="FF262626"/>
        <rFont val="Trebuchet MS"/>
        <family val="2"/>
      </rPr>
      <t xml:space="preserve"> feedback </t>
    </r>
    <r>
      <rPr>
        <b/>
        <u/>
        <sz val="10"/>
        <color rgb="FF262626"/>
        <rFont val="Trebuchet MS"/>
        <family val="2"/>
      </rPr>
      <t>lukt goed</t>
    </r>
    <r>
      <rPr>
        <sz val="10"/>
        <color rgb="FF262626"/>
        <rFont val="Trebuchet MS"/>
        <family val="2"/>
      </rPr>
      <t xml:space="preserve">.  Er wordt </t>
    </r>
    <r>
      <rPr>
        <b/>
        <u/>
        <sz val="10"/>
        <color rgb="FF262626"/>
        <rFont val="Trebuchet MS"/>
        <family val="2"/>
      </rPr>
      <t>opbouwend</t>
    </r>
    <r>
      <rPr>
        <sz val="10"/>
        <color rgb="FF262626"/>
        <rFont val="Trebuchet MS"/>
        <family val="2"/>
      </rPr>
      <t xml:space="preserve"> omgegaan met gekregen feedback.</t>
    </r>
  </si>
  <si>
    <t>9. STEM als drager van 21ste-eeuwse competenties</t>
  </si>
  <si>
    <t>9.1</t>
  </si>
  <si>
    <t>Kritisch denken = het kunnen formuleren van een eigen, onderbouwde visie of mening</t>
  </si>
  <si>
    <r>
      <t xml:space="preserve">Een eigen onderbouwde visie of mening formuleren en/of beoordeeld (redeneren, reflecteren, alternatieven,  ..) </t>
    </r>
    <r>
      <rPr>
        <b/>
        <u/>
        <sz val="10"/>
        <color rgb="FF262626"/>
        <rFont val="Trebuchet MS"/>
        <family val="2"/>
      </rPr>
      <t>lukt zelden</t>
    </r>
    <r>
      <rPr>
        <sz val="10"/>
        <color rgb="FF262626"/>
        <rFont val="Trebuchet MS"/>
        <family val="2"/>
      </rPr>
      <t>.</t>
    </r>
  </si>
  <si>
    <r>
      <t xml:space="preserve">Een eigen onderbouwde visie of mening kan formuleren </t>
    </r>
    <r>
      <rPr>
        <b/>
        <u/>
        <sz val="10"/>
        <color rgb="FF262626"/>
        <rFont val="Trebuchet MS"/>
        <family val="2"/>
      </rPr>
      <t>lukt met hulp</t>
    </r>
    <r>
      <rPr>
        <sz val="10"/>
        <color rgb="FF262626"/>
        <rFont val="Trebuchet MS"/>
        <family val="2"/>
      </rPr>
      <t xml:space="preserve">.  Het beoordelen van deze is </t>
    </r>
    <r>
      <rPr>
        <b/>
        <u/>
        <sz val="10"/>
        <color rgb="FF262626"/>
        <rFont val="Trebuchet MS"/>
        <family val="2"/>
      </rPr>
      <t>moeilijk</t>
    </r>
    <r>
      <rPr>
        <sz val="10"/>
        <color rgb="FF262626"/>
        <rFont val="Trebuchet MS"/>
        <family val="2"/>
      </rPr>
      <t>.</t>
    </r>
  </si>
  <si>
    <r>
      <t xml:space="preserve">Een eigen onderbouwde visie of mening formuleren </t>
    </r>
    <r>
      <rPr>
        <b/>
        <u/>
        <sz val="10"/>
        <color rgb="FF262626"/>
        <rFont val="Trebuchet MS"/>
        <family val="2"/>
      </rPr>
      <t>lukt zelfstandig</t>
    </r>
    <r>
      <rPr>
        <sz val="10"/>
        <color rgb="FF262626"/>
        <rFont val="Trebuchet MS"/>
        <family val="2"/>
      </rPr>
      <t xml:space="preserve">.  Het beoordelen van deze is </t>
    </r>
    <r>
      <rPr>
        <b/>
        <u/>
        <sz val="10"/>
        <color rgb="FF262626"/>
        <rFont val="Trebuchet MS"/>
        <family val="2"/>
      </rPr>
      <t>moeilijk</t>
    </r>
    <r>
      <rPr>
        <sz val="10"/>
        <color rgb="FF262626"/>
        <rFont val="Trebuchet MS"/>
        <family val="2"/>
      </rPr>
      <t>.</t>
    </r>
  </si>
  <si>
    <r>
      <t xml:space="preserve">Een eigen onderbouwde visie of mening formuleren en beoordeeld (redeneren, reflecteren, alternatieven,  ..) </t>
    </r>
    <r>
      <rPr>
        <b/>
        <u/>
        <sz val="10"/>
        <color rgb="FF262626"/>
        <rFont val="Trebuchet MS"/>
        <family val="2"/>
      </rPr>
      <t>lukt zelfstandig</t>
    </r>
    <r>
      <rPr>
        <sz val="10"/>
        <color rgb="FF262626"/>
        <rFont val="Trebuchet MS"/>
        <family val="2"/>
      </rPr>
      <t>.</t>
    </r>
  </si>
  <si>
    <t>9.2</t>
  </si>
  <si>
    <t>Creatief denken = het vermogen om nieuwe en/of ongebruikelijke maar toepasbare ideeën voor bestaande problemen te vinden.</t>
  </si>
  <si>
    <r>
      <t xml:space="preserve">Het bedenken en/of het uitvoeren van nieuwe en/of ongebruikelijke maar toepasbare ideeën </t>
    </r>
    <r>
      <rPr>
        <b/>
        <u/>
        <sz val="10"/>
        <color rgb="FF262626"/>
        <rFont val="Trebuchet MS"/>
        <family val="2"/>
      </rPr>
      <t>lukt zelden</t>
    </r>
    <r>
      <rPr>
        <sz val="10"/>
        <color rgb="FF262626"/>
        <rFont val="Trebuchet MS"/>
        <family val="2"/>
      </rPr>
      <t>.</t>
    </r>
  </si>
  <si>
    <r>
      <t xml:space="preserve">Het </t>
    </r>
    <r>
      <rPr>
        <b/>
        <u/>
        <sz val="10"/>
        <color rgb="FF262626"/>
        <rFont val="Trebuchet MS"/>
        <family val="2"/>
      </rPr>
      <t>bedenken en/of het uitvoeren</t>
    </r>
    <r>
      <rPr>
        <sz val="10"/>
        <color rgb="FF262626"/>
        <rFont val="Trebuchet MS"/>
        <family val="2"/>
      </rPr>
      <t xml:space="preserve"> van nieuwe en/of ongebruikelijke maar toepasbare ideeën </t>
    </r>
    <r>
      <rPr>
        <b/>
        <u/>
        <sz val="10"/>
        <color rgb="FF262626"/>
        <rFont val="Trebuchet MS"/>
        <family val="2"/>
      </rPr>
      <t>lukt met hulp</t>
    </r>
    <r>
      <rPr>
        <sz val="10"/>
        <color rgb="FF262626"/>
        <rFont val="Trebuchet MS"/>
        <family val="2"/>
      </rPr>
      <t>.</t>
    </r>
  </si>
  <si>
    <r>
      <t xml:space="preserve">Het </t>
    </r>
    <r>
      <rPr>
        <b/>
        <u/>
        <sz val="10"/>
        <color rgb="FF262626"/>
        <rFont val="Trebuchet MS"/>
        <family val="2"/>
      </rPr>
      <t>bedenken</t>
    </r>
    <r>
      <rPr>
        <sz val="10"/>
        <color rgb="FF262626"/>
        <rFont val="Trebuchet MS"/>
        <family val="2"/>
      </rPr>
      <t xml:space="preserve"> van nieuwe en/of ongebruikelijke maar toepasbare ideeën </t>
    </r>
    <r>
      <rPr>
        <b/>
        <u/>
        <sz val="10"/>
        <color rgb="FF262626"/>
        <rFont val="Trebuchet MS"/>
        <family val="2"/>
      </rPr>
      <t>lukt goed</t>
    </r>
    <r>
      <rPr>
        <sz val="10"/>
        <color rgb="FF262626"/>
        <rFont val="Trebuchet MS"/>
        <family val="2"/>
      </rPr>
      <t xml:space="preserve">.  Het </t>
    </r>
    <r>
      <rPr>
        <b/>
        <u/>
        <sz val="10"/>
        <color rgb="FF262626"/>
        <rFont val="Trebuchet MS"/>
        <family val="2"/>
      </rPr>
      <t>uitvoeren</t>
    </r>
    <r>
      <rPr>
        <sz val="10"/>
        <color rgb="FF262626"/>
        <rFont val="Trebuchet MS"/>
        <family val="2"/>
      </rPr>
      <t xml:space="preserve"> </t>
    </r>
    <r>
      <rPr>
        <b/>
        <u/>
        <sz val="10"/>
        <color rgb="FF262626"/>
        <rFont val="Trebuchet MS"/>
        <family val="2"/>
      </rPr>
      <t>lukt niet zelfstandig</t>
    </r>
    <r>
      <rPr>
        <sz val="10"/>
        <color rgb="FF262626"/>
        <rFont val="Trebuchet MS"/>
        <family val="2"/>
      </rPr>
      <t>.</t>
    </r>
  </si>
  <si>
    <r>
      <t xml:space="preserve">Het </t>
    </r>
    <r>
      <rPr>
        <b/>
        <u/>
        <sz val="10"/>
        <color rgb="FF262626"/>
        <rFont val="Trebuchet MS"/>
        <family val="2"/>
      </rPr>
      <t>bedenken</t>
    </r>
    <r>
      <rPr>
        <sz val="10"/>
        <color rgb="FF262626"/>
        <rFont val="Trebuchet MS"/>
        <family val="2"/>
      </rPr>
      <t xml:space="preserve"> en </t>
    </r>
    <r>
      <rPr>
        <b/>
        <u/>
        <sz val="10"/>
        <color rgb="FF262626"/>
        <rFont val="Trebuchet MS"/>
        <family val="2"/>
      </rPr>
      <t>uitvoeren</t>
    </r>
    <r>
      <rPr>
        <sz val="10"/>
        <color rgb="FF262626"/>
        <rFont val="Trebuchet MS"/>
        <family val="2"/>
      </rPr>
      <t xml:space="preserve"> van nieuwe en/of ongebruikelijke maar toepasbare ideeën </t>
    </r>
    <r>
      <rPr>
        <b/>
        <u/>
        <sz val="10"/>
        <color rgb="FF262626"/>
        <rFont val="Trebuchet MS"/>
        <family val="2"/>
      </rPr>
      <t>lukt goed</t>
    </r>
    <r>
      <rPr>
        <sz val="10"/>
        <color rgb="FF262626"/>
        <rFont val="Trebuchet MS"/>
        <family val="2"/>
      </rPr>
      <t>.</t>
    </r>
  </si>
  <si>
    <t>9.3</t>
  </si>
  <si>
    <t>Communiceren</t>
  </si>
  <si>
    <r>
      <t xml:space="preserve">Het uitwisselen van informatie is </t>
    </r>
    <r>
      <rPr>
        <b/>
        <u/>
        <sz val="10"/>
        <color rgb="FF262626"/>
        <rFont val="Trebuchet MS"/>
        <family val="2"/>
      </rPr>
      <t>niet</t>
    </r>
    <r>
      <rPr>
        <sz val="10"/>
        <color rgb="FF262626"/>
        <rFont val="Trebuchet MS"/>
        <family val="2"/>
      </rPr>
      <t xml:space="preserve"> doelgericht.  Omgegaan met verschillende communicatie- middelen </t>
    </r>
    <r>
      <rPr>
        <b/>
        <u/>
        <sz val="10"/>
        <color rgb="FF262626"/>
        <rFont val="Trebuchet MS"/>
        <family val="2"/>
      </rPr>
      <t>lukt met zelden</t>
    </r>
    <r>
      <rPr>
        <sz val="10"/>
        <color rgb="FF262626"/>
        <rFont val="Trebuchet MS"/>
        <family val="2"/>
      </rPr>
      <t xml:space="preserve">. </t>
    </r>
  </si>
  <si>
    <r>
      <t xml:space="preserve">Het uitwisselen van informatie is </t>
    </r>
    <r>
      <rPr>
        <b/>
        <u/>
        <sz val="10"/>
        <color rgb="FF262626"/>
        <rFont val="Trebuchet MS"/>
        <family val="2"/>
      </rPr>
      <t>niet altijd</t>
    </r>
    <r>
      <rPr>
        <sz val="10"/>
        <color rgb="FF262626"/>
        <rFont val="Trebuchet MS"/>
        <family val="2"/>
      </rPr>
      <t xml:space="preserve"> doelgericht.  Omgegaan met verschillende communicatie- middelen </t>
    </r>
    <r>
      <rPr>
        <b/>
        <u/>
        <sz val="10"/>
        <color rgb="FF262626"/>
        <rFont val="Trebuchet MS"/>
        <family val="2"/>
      </rPr>
      <t>lukt met hulp.</t>
    </r>
    <r>
      <rPr>
        <sz val="10"/>
        <color rgb="FF262626"/>
        <rFont val="Trebuchet MS"/>
        <family val="2"/>
      </rPr>
      <t xml:space="preserve"> </t>
    </r>
  </si>
  <si>
    <r>
      <t xml:space="preserve">Het uitwisselen van informatie is </t>
    </r>
    <r>
      <rPr>
        <b/>
        <u/>
        <sz val="10"/>
        <color rgb="FF262626"/>
        <rFont val="Trebuchet MS"/>
        <family val="2"/>
      </rPr>
      <t>niet altijd</t>
    </r>
    <r>
      <rPr>
        <sz val="10"/>
        <color rgb="FF262626"/>
        <rFont val="Trebuchet MS"/>
        <family val="2"/>
      </rPr>
      <t xml:space="preserve"> doelgericht.  Omgegaan met verschillende communicatiemiddelen</t>
    </r>
    <r>
      <rPr>
        <b/>
        <u/>
        <sz val="10"/>
        <color rgb="FF262626"/>
        <rFont val="Trebuchet MS"/>
        <family val="2"/>
      </rPr>
      <t xml:space="preserve"> lukt goed</t>
    </r>
    <r>
      <rPr>
        <sz val="10"/>
        <color rgb="FF262626"/>
        <rFont val="Trebuchet MS"/>
        <family val="2"/>
      </rPr>
      <t xml:space="preserve">. </t>
    </r>
  </si>
  <si>
    <r>
      <t xml:space="preserve">Het uitwisselen van informatie is doelgericht.  Omgegaan met verschillende communicatie- middelen (tekst, film, ICT, …) </t>
    </r>
    <r>
      <rPr>
        <b/>
        <u/>
        <sz val="10"/>
        <color rgb="FF262626"/>
        <rFont val="Trebuchet MS"/>
        <family val="2"/>
      </rPr>
      <t>lukt goed</t>
    </r>
    <r>
      <rPr>
        <sz val="10"/>
        <color rgb="FF262626"/>
        <rFont val="Trebuchet MS"/>
        <family val="2"/>
      </rPr>
      <t xml:space="preserve">. </t>
    </r>
  </si>
  <si>
    <t>9.4</t>
  </si>
  <si>
    <t>Samenwerken</t>
  </si>
  <si>
    <t>9.5</t>
  </si>
  <si>
    <t>Verantwoordelijkheid opnemen</t>
  </si>
  <si>
    <r>
      <t>Het leveren van een bijdrage tot het bekomen van een resultaat met de groep</t>
    </r>
    <r>
      <rPr>
        <b/>
        <u/>
        <sz val="10"/>
        <color rgb="FF262626"/>
        <rFont val="Trebuchet MS"/>
        <family val="2"/>
      </rPr>
      <t xml:space="preserve"> lukt zelden</t>
    </r>
    <r>
      <rPr>
        <sz val="10"/>
        <color rgb="FF262626"/>
        <rFont val="Trebuchet MS"/>
        <family val="2"/>
      </rPr>
      <t xml:space="preserve">.  </t>
    </r>
  </si>
  <si>
    <r>
      <t>Het leveren van een bijdrage tot het bekomen van een resultaat met de groep</t>
    </r>
    <r>
      <rPr>
        <b/>
        <u/>
        <sz val="10"/>
        <color rgb="FF262626"/>
        <rFont val="Trebuchet MS"/>
        <family val="2"/>
      </rPr>
      <t xml:space="preserve"> lukt mits aanmoediging</t>
    </r>
    <r>
      <rPr>
        <sz val="10"/>
        <color rgb="FF262626"/>
        <rFont val="Trebuchet MS"/>
        <family val="2"/>
      </rPr>
      <t xml:space="preserve">.  </t>
    </r>
  </si>
  <si>
    <r>
      <t xml:space="preserve">Het leveren van een bijdrage tot het bekomen van een resultaat met de groep </t>
    </r>
    <r>
      <rPr>
        <b/>
        <u/>
        <sz val="10"/>
        <color rgb="FF262626"/>
        <rFont val="Trebuchet MS"/>
        <family val="2"/>
      </rPr>
      <t>lukt zelfstandig</t>
    </r>
    <r>
      <rPr>
        <sz val="10"/>
        <color rgb="FF262626"/>
        <rFont val="Trebuchet MS"/>
        <family val="2"/>
      </rPr>
      <t xml:space="preserve">.  </t>
    </r>
  </si>
  <si>
    <t>9.6</t>
  </si>
  <si>
    <t>Flexibel zijn</t>
  </si>
  <si>
    <r>
      <t xml:space="preserve">Er wordt </t>
    </r>
    <r>
      <rPr>
        <b/>
        <u/>
        <sz val="10"/>
        <color rgb="FF262626"/>
        <rFont val="Trebuchet MS"/>
        <family val="2"/>
      </rPr>
      <t>niet</t>
    </r>
    <r>
      <rPr>
        <sz val="10"/>
        <color rgb="FF262626"/>
        <rFont val="Trebuchet MS"/>
        <family val="2"/>
      </rPr>
      <t xml:space="preserve"> geluisterd en </t>
    </r>
    <r>
      <rPr>
        <b/>
        <u/>
        <sz val="10"/>
        <color rgb="FF262626"/>
        <rFont val="Trebuchet MS"/>
        <family val="2"/>
      </rPr>
      <t>geen</t>
    </r>
    <r>
      <rPr>
        <sz val="10"/>
        <color rgb="FF262626"/>
        <rFont val="Trebuchet MS"/>
        <family val="2"/>
      </rPr>
      <t xml:space="preserve"> rekening gehouden met de groep.  Aanpassen is </t>
    </r>
    <r>
      <rPr>
        <b/>
        <u/>
        <sz val="10"/>
        <color rgb="FF262626"/>
        <rFont val="Trebuchet MS"/>
        <family val="2"/>
      </rPr>
      <t>heel moeilijk</t>
    </r>
    <r>
      <rPr>
        <sz val="10"/>
        <color rgb="FF262626"/>
        <rFont val="Trebuchet MS"/>
        <family val="2"/>
      </rPr>
      <t>.  De eigen mening wordt gevolgd.</t>
    </r>
  </si>
  <si>
    <r>
      <t xml:space="preserve">Luisteren naar de mening van de anderen </t>
    </r>
    <r>
      <rPr>
        <b/>
        <u/>
        <sz val="10"/>
        <color rgb="FF262626"/>
        <rFont val="Trebuchet MS"/>
        <family val="2"/>
      </rPr>
      <t>lukt</t>
    </r>
    <r>
      <rPr>
        <sz val="10"/>
        <color rgb="FF262626"/>
        <rFont val="Trebuchet MS"/>
        <family val="2"/>
      </rPr>
      <t xml:space="preserve">, maar deze wordt </t>
    </r>
    <r>
      <rPr>
        <b/>
        <u/>
        <sz val="10"/>
        <color rgb="FF262626"/>
        <rFont val="Trebuchet MS"/>
        <family val="2"/>
      </rPr>
      <t>niet gewaardeerd</t>
    </r>
    <r>
      <rPr>
        <sz val="10"/>
        <color rgb="FF262626"/>
        <rFont val="Trebuchet MS"/>
        <family val="2"/>
      </rPr>
      <t xml:space="preserve">. Aanpassen is </t>
    </r>
    <r>
      <rPr>
        <b/>
        <u/>
        <sz val="10"/>
        <color rgb="FF262626"/>
        <rFont val="Trebuchet MS"/>
        <family val="2"/>
      </rPr>
      <t>moeilijk</t>
    </r>
    <r>
      <rPr>
        <sz val="10"/>
        <color rgb="FF262626"/>
        <rFont val="Trebuchet MS"/>
        <family val="2"/>
      </rPr>
      <t xml:space="preserve">.  De </t>
    </r>
    <r>
      <rPr>
        <b/>
        <u/>
        <sz val="10"/>
        <color rgb="FF262626"/>
        <rFont val="Trebuchet MS"/>
        <family val="2"/>
      </rPr>
      <t>eigen mening</t>
    </r>
    <r>
      <rPr>
        <sz val="10"/>
        <color rgb="FF262626"/>
        <rFont val="Trebuchet MS"/>
        <family val="2"/>
      </rPr>
      <t xml:space="preserve"> wordt opgedrongen.  </t>
    </r>
  </si>
  <si>
    <r>
      <t xml:space="preserve">Een eigen mening vergelijken met die van de anderen  </t>
    </r>
    <r>
      <rPr>
        <b/>
        <u/>
        <sz val="10"/>
        <color rgb="FF262626"/>
        <rFont val="Trebuchet MS"/>
        <family val="2"/>
      </rPr>
      <t>lukt goed</t>
    </r>
    <r>
      <rPr>
        <sz val="10"/>
        <color rgb="FF262626"/>
        <rFont val="Trebuchet MS"/>
        <family val="2"/>
      </rPr>
      <t xml:space="preserve">.  Aanpassen </t>
    </r>
    <r>
      <rPr>
        <b/>
        <u/>
        <sz val="10"/>
        <color rgb="FF262626"/>
        <rFont val="Trebuchet MS"/>
        <family val="2"/>
      </rPr>
      <t>lukt goed</t>
    </r>
    <r>
      <rPr>
        <sz val="10"/>
        <color rgb="FF262626"/>
        <rFont val="Trebuchet MS"/>
        <family val="2"/>
      </rPr>
      <t xml:space="preserve">. Er wordt gekozen voor </t>
    </r>
    <r>
      <rPr>
        <b/>
        <u/>
        <sz val="10"/>
        <color rgb="FF262626"/>
        <rFont val="Trebuchet MS"/>
        <family val="2"/>
      </rPr>
      <t>één</t>
    </r>
    <r>
      <rPr>
        <sz val="10"/>
        <color rgb="FF262626"/>
        <rFont val="Trebuchet MS"/>
        <family val="2"/>
      </rPr>
      <t xml:space="preserve"> mening.</t>
    </r>
  </si>
  <si>
    <r>
      <t xml:space="preserve">Een eigen mening vergelijken met die van de anderen </t>
    </r>
    <r>
      <rPr>
        <b/>
        <u/>
        <sz val="10"/>
        <color rgb="FF262626"/>
        <rFont val="Trebuchet MS"/>
        <family val="2"/>
      </rPr>
      <t>lukt goed</t>
    </r>
    <r>
      <rPr>
        <sz val="10"/>
        <color rgb="FF262626"/>
        <rFont val="Trebuchet MS"/>
        <family val="2"/>
      </rPr>
      <t xml:space="preserve">.  Aanpassen </t>
    </r>
    <r>
      <rPr>
        <b/>
        <u/>
        <sz val="10"/>
        <color rgb="FF262626"/>
        <rFont val="Trebuchet MS"/>
        <family val="2"/>
      </rPr>
      <t>lukt goed</t>
    </r>
    <r>
      <rPr>
        <sz val="10"/>
        <color rgb="FF262626"/>
        <rFont val="Trebuchet MS"/>
        <family val="2"/>
      </rPr>
      <t xml:space="preserve">. Er wordt gekozen voor een </t>
    </r>
    <r>
      <rPr>
        <b/>
        <u/>
        <sz val="10"/>
        <color rgb="FF262626"/>
        <rFont val="Trebuchet MS"/>
        <family val="2"/>
      </rPr>
      <t>gezamenlijke</t>
    </r>
    <r>
      <rPr>
        <sz val="10"/>
        <color rgb="FF262626"/>
        <rFont val="Trebuchet MS"/>
        <family val="2"/>
      </rPr>
      <t xml:space="preserve"> oplossing.</t>
    </r>
  </si>
  <si>
    <t>9.7</t>
  </si>
  <si>
    <t>Initiatief nemen</t>
  </si>
  <si>
    <t>Er wordt afgewacht.  Pas als iemand uit de groep iets vraagt wordt gereageerd.</t>
  </si>
  <si>
    <t>Er wordt enkel initiatief genomen wanneer er zekerheid is dat de ideeën ook uitgewerkt zullen worden.</t>
  </si>
  <si>
    <t>Er wordt initiatief genomen.  Ook als de opdracht niet vlot loopt, worden de teamleden aangespoken aan om mee te werken.</t>
  </si>
  <si>
    <t>9.8</t>
  </si>
  <si>
    <t>Zelfreguleren</t>
  </si>
  <si>
    <t>Opdrachten / problemen worden uitgesteld tot het laatste moment.</t>
  </si>
  <si>
    <t>Er wordt een schema opgesteld om het werk te plannen maar dit schema volgen lukt zelden.</t>
  </si>
  <si>
    <t xml:space="preserve">Er wordt een schema opgesteld om het werk te plannen, het volgen van dit schema volgen lukt meestal. </t>
  </si>
  <si>
    <t>Er wordt een realistisch werkplan opgesteld en dit wordt ook volledig afgewerkt.</t>
  </si>
  <si>
    <t>9.9</t>
  </si>
  <si>
    <t>Durven argumenteren</t>
  </si>
  <si>
    <t>Het formuleren van een eigen mening lukt zelden.  De mening van de groep wordt gevolgd.</t>
  </si>
  <si>
    <t>Het formuleren van een eigen mening lukt, maar de durf ontbreekt om die voor de groep te brengen.</t>
  </si>
  <si>
    <t>Het formuleren van een eigen mening lukt, het verwoorden van een mening voor de groep lukt moeilijk.</t>
  </si>
  <si>
    <t>Het formuleren van een eigen mening lukt goed, het verwoorden van een mening voor de groep heel goed.</t>
  </si>
  <si>
    <t>9.10</t>
  </si>
  <si>
    <t>In dialoog gaan</t>
  </si>
  <si>
    <t>Het vragen van informatie aan anderen, het overleggen of het luisteren naar anderen lukt zelden.</t>
  </si>
  <si>
    <t>Het vragen van informatie aan anderen, het overleggen of het luisteren naar anderen lukt enkel als het niet anders kan.</t>
  </si>
  <si>
    <t>Het vragen van informatie aan anderen, het overleggen of het luisteren naar anderen lukt goed.</t>
  </si>
  <si>
    <t>Het vragen van informatie aan anderen, het overleggen of het luisteren naar anderen lukt heel goed.</t>
  </si>
  <si>
    <t>10. STEM en innovatie</t>
  </si>
  <si>
    <t>Innovatief denken / handelen</t>
  </si>
  <si>
    <r>
      <t xml:space="preserve">Het uitzoeken, uitdenken en uitproberen van nieuwe dingen </t>
    </r>
    <r>
      <rPr>
        <b/>
        <u/>
        <sz val="10"/>
        <color rgb="FF262626"/>
        <rFont val="Trebuchet MS"/>
        <family val="2"/>
      </rPr>
      <t>lukt zelden</t>
    </r>
    <r>
      <rPr>
        <sz val="10"/>
        <color rgb="FF262626"/>
        <rFont val="Trebuchet MS"/>
        <family val="2"/>
      </rPr>
      <t>.</t>
    </r>
  </si>
  <si>
    <r>
      <t xml:space="preserve">Het uitzoeken van nieuwe dingen </t>
    </r>
    <r>
      <rPr>
        <b/>
        <u/>
        <sz val="10"/>
        <color theme="1"/>
        <rFont val="Trebuchet MS"/>
        <family val="2"/>
      </rPr>
      <t>lukt zelfstandig</t>
    </r>
    <r>
      <rPr>
        <sz val="10"/>
        <color theme="1"/>
        <rFont val="Trebuchet MS"/>
        <family val="2"/>
      </rPr>
      <t xml:space="preserve">.  Het uitdenken en uitproberen van nieuwe dingen </t>
    </r>
    <r>
      <rPr>
        <b/>
        <u/>
        <sz val="10"/>
        <color theme="1"/>
        <rFont val="Trebuchet MS"/>
        <family val="2"/>
      </rPr>
      <t>lukt zelden</t>
    </r>
    <r>
      <rPr>
        <sz val="10"/>
        <color theme="1"/>
        <rFont val="Trebuchet MS"/>
        <family val="2"/>
      </rPr>
      <t xml:space="preserve">. </t>
    </r>
  </si>
  <si>
    <r>
      <t xml:space="preserve">Het uitzoekenen en uitdenken van nieuwe dingen </t>
    </r>
    <r>
      <rPr>
        <b/>
        <u/>
        <sz val="10"/>
        <color theme="1"/>
        <rFont val="Trebuchet MS"/>
        <family val="2"/>
      </rPr>
      <t>lukt zelfstandig</t>
    </r>
    <r>
      <rPr>
        <sz val="10"/>
        <color theme="1"/>
        <rFont val="Trebuchet MS"/>
        <family val="2"/>
      </rPr>
      <t xml:space="preserve">.  Het uitproberen van nieuwe dingen </t>
    </r>
    <r>
      <rPr>
        <b/>
        <u/>
        <sz val="10"/>
        <color theme="1"/>
        <rFont val="Trebuchet MS"/>
        <family val="2"/>
      </rPr>
      <t>lukt zelden</t>
    </r>
    <r>
      <rPr>
        <sz val="10"/>
        <color theme="1"/>
        <rFont val="Trebuchet MS"/>
        <family val="2"/>
      </rPr>
      <t xml:space="preserve">. </t>
    </r>
  </si>
  <si>
    <r>
      <t xml:space="preserve">Het uitzoekenen, uitdenken en uitproberen van nieuwe dingen </t>
    </r>
    <r>
      <rPr>
        <b/>
        <u/>
        <sz val="10"/>
        <color theme="1"/>
        <rFont val="Trebuchet MS"/>
        <family val="2"/>
      </rPr>
      <t>lukt zelfstandig</t>
    </r>
    <r>
      <rPr>
        <sz val="10"/>
        <color theme="1"/>
        <rFont val="Trebuchet MS"/>
        <family val="2"/>
      </rPr>
      <t>.</t>
    </r>
  </si>
  <si>
    <t>Te evalueren geïntegreerde leerplandoelen uit Wetenschap, Techniek en Wiskunde</t>
  </si>
  <si>
    <t>Geïntegreerde leerplandoelen Wetenschap</t>
  </si>
  <si>
    <t>B25</t>
  </si>
  <si>
    <t xml:space="preserve">Uit experimenteel onderzoek en uit dagelijkse waarnemingen afleiden dat stoffen uitzetten of inkrimpen bij temperatuursverandering. </t>
  </si>
  <si>
    <t>Het waarnemen van krimpen en uitzetten lukt zelden.</t>
  </si>
  <si>
    <t>Het waarnemen van krimpen en uitzetten lukt met hulp.</t>
  </si>
  <si>
    <t>Het waarnemen van krimpen en uitzetten lukt zelfstandig.</t>
  </si>
  <si>
    <t>Het opzetten van een ondezoek om krimpen en uitzetten waar te nemen lukt zelfstandig.</t>
  </si>
  <si>
    <t>B63</t>
  </si>
  <si>
    <t xml:space="preserve">Uit experimentele waarnemingen en technische toepassingen afleiden dat er verschillende soorten krachten bestaan. </t>
  </si>
  <si>
    <t>Het waarnemen van verschillende soorten krachten lukt zelden.</t>
  </si>
  <si>
    <t>Het waarnemen van verschillende soorten krachten lukt met hulp.</t>
  </si>
  <si>
    <t>Het waarnemen van verschillende soorten krachten lukt zelfstandig.</t>
  </si>
  <si>
    <t>Het opzetten van een ondezoek om verschillende krachten waar te nemen lukt zelfstandig.</t>
  </si>
  <si>
    <t>Geïntegreerde leerplandoelen Techniek</t>
  </si>
  <si>
    <t>T11</t>
  </si>
  <si>
    <t>Technische systemen met verbindings- en bewerkingstechnieken verbeteren.</t>
  </si>
  <si>
    <t>Het (de-) monteren van onderdelen lukt zelden.</t>
  </si>
  <si>
    <t>Het (de-) monteren van onderdelen lukt met hulp.</t>
  </si>
  <si>
    <t>Het (de-) monteren van onderdelen lukt zelfstandig.</t>
  </si>
  <si>
    <t>Het (de-) monteren van onderdelen en de keuze van de hierbij nodige gereedschappen lukt zelfstandig.</t>
  </si>
  <si>
    <t>T15</t>
  </si>
  <si>
    <t>Veiligheid wettelijke bepalingen.</t>
  </si>
  <si>
    <t>Het doel en gebruik van instructiekaarten is niet gekend.</t>
  </si>
  <si>
    <t>Het doel van instructiekaarten is gekend, maar ze worden niet gebruik.</t>
  </si>
  <si>
    <t>Het doel en gebruik van instructiekaarten is gekend.</t>
  </si>
  <si>
    <t>Het doel en gebruik van instructiekaartenis gekend.  Je past de veiligheden spontaan toe.</t>
  </si>
  <si>
    <t>Geïntegreerde leerplandoelen Wiskunde</t>
  </si>
  <si>
    <t>G5</t>
  </si>
  <si>
    <t xml:space="preserve">Gegeven tabellen, schema's, grafieken en diagrammen aflezen en interpreteren. </t>
  </si>
  <si>
    <t xml:space="preserve">Het aflezen van getalwaarden uit tabel, grafiek of staafdiagram en ze in hun context interpreteren lukt zelden. </t>
  </si>
  <si>
    <t xml:space="preserve">Het aflezen van getalwaarden uit tabel, grafiek of staafdiagram en ze in hun context interpreteren lukt zelfstandig. </t>
  </si>
  <si>
    <t xml:space="preserve">Het beantwoorden van vragen in verband met gegeven tabellen, schema’s, grafieken en diagrammen lukt zelfstandig. </t>
  </si>
  <si>
    <t xml:space="preserve">Het stellen van vragen en die beantwoord- en over gegeven tabellen, schema’s, grafieken en diagrammen lukt zelfstandig.  </t>
  </si>
  <si>
    <t>G27</t>
  </si>
  <si>
    <t xml:space="preserve">Rationale getallen met een begrensde decimale vorm in breukvorm schrijven. </t>
  </si>
  <si>
    <t>Een decimaal getal met maximaal twee decimalen omzetten in breukvorm lukt zelden.</t>
  </si>
  <si>
    <t>Een decimaal getal met maximaal twee decimalen omzetten in breukvorm lukt zelfstandig.</t>
  </si>
  <si>
    <t>Een decimaal getal omzetten in breukvorm lukt zelfstandig.</t>
  </si>
  <si>
    <t>De breukvorm bepalen van een repeterende decimale vorm lukt zelfstandig.</t>
  </si>
  <si>
    <t>Te evalueren doelen, typisch aan het project.  Te evalueren VOETEN.</t>
  </si>
  <si>
    <t>Extra doelen</t>
  </si>
  <si>
    <t>E1</t>
  </si>
  <si>
    <t>De brugconstructie overspant de opgelegde afstand van 70 cm.</t>
  </si>
  <si>
    <t>De brug overspant de 70 cm niet.</t>
  </si>
  <si>
    <t xml:space="preserve">  </t>
  </si>
  <si>
    <t>De brug overspant de 70 cm.</t>
  </si>
  <si>
    <t>E2</t>
  </si>
  <si>
    <t>De brugconstructie is in staat om de opgelegde massa te dragen.</t>
  </si>
  <si>
    <t>De constructie draagt minder dan 200 g.</t>
  </si>
  <si>
    <t>De constructie draagt tussen 200 g en 500 g.</t>
  </si>
  <si>
    <t>De constructie draagt tussen 500 g en 700 g.</t>
  </si>
  <si>
    <t>De constructie draagt meer dan 700 g.</t>
  </si>
  <si>
    <t>VOETEN</t>
  </si>
  <si>
    <t>GS4</t>
  </si>
  <si>
    <t>Doorzettingsvermogen : blijven, ondanks moeilijkheden, een doel nastreven.</t>
  </si>
  <si>
    <t>Het nastreven van een doel lukt zelden.  Er wordt snel opgegeven.</t>
  </si>
  <si>
    <t>Er is externe aanmoediging nodig om een doel na te streven.</t>
  </si>
  <si>
    <t>Het doorzetten bij het nastreven van een doel lukt zelfstandig.</t>
  </si>
  <si>
    <t>C4.4</t>
  </si>
  <si>
    <t>Omgeving en duurzame ontwikkeling : zoeken naar duurzame oplossingen om de lokale en globale leefomgeving te beïnvloeden en te verbeteren.</t>
  </si>
  <si>
    <t>Het zoeken naar duurzame oplossingen lukt zelden.</t>
  </si>
  <si>
    <t>Het zoeken naar duurzame oplossingen lukt met hulp.</t>
  </si>
  <si>
    <t>Het zoeken naar duurzame oplossingen lukt zelfstandig.</t>
  </si>
  <si>
    <t>Evaluatie STEM project                        "Letterrapport"</t>
  </si>
  <si>
    <t>Project naam :</t>
  </si>
  <si>
    <t>Naam leerling / team :</t>
  </si>
  <si>
    <t>Coach :</t>
  </si>
  <si>
    <t>Evaluatie</t>
  </si>
  <si>
    <t>logo school</t>
  </si>
  <si>
    <t>Keuze evaluatie</t>
  </si>
  <si>
    <t>zelf</t>
  </si>
  <si>
    <t>coach</t>
  </si>
  <si>
    <t>peer</t>
  </si>
  <si>
    <t>project nr</t>
  </si>
  <si>
    <t>Evaluatie letters</t>
  </si>
  <si>
    <t>A</t>
  </si>
  <si>
    <t>B</t>
  </si>
  <si>
    <t>C</t>
  </si>
  <si>
    <t>D</t>
  </si>
  <si>
    <t>feedback</t>
  </si>
  <si>
    <t>Geïntegreerde leerplandoelen</t>
  </si>
  <si>
    <t>Voeten</t>
  </si>
  <si>
    <t>Evaluatie STEM project                      "Gewichten letterrapport"</t>
  </si>
  <si>
    <t>Totaal</t>
  </si>
  <si>
    <t>Evaluatie STEM project                      "Gewichten cijferrapport"</t>
  </si>
  <si>
    <t>Evaluatie STEM project                      "Gewichten cijferrapport met totaal"</t>
  </si>
  <si>
    <t>Sub Totaal     /10</t>
  </si>
  <si>
    <t>Gewicht per doel in %</t>
  </si>
  <si>
    <t>gewogen Sub Totaal</t>
  </si>
  <si>
    <t xml:space="preserve">Totaal : </t>
  </si>
</sst>
</file>

<file path=xl/styles.xml><?xml version="1.0" encoding="utf-8"?>
<styleSheet xmlns="http://schemas.openxmlformats.org/spreadsheetml/2006/main">
  <fonts count="17">
    <font>
      <sz val="11"/>
      <color theme="1"/>
      <name val="Calibri"/>
      <family val="2"/>
      <scheme val="minor"/>
    </font>
    <font>
      <sz val="16"/>
      <color theme="1"/>
      <name val="Calibri"/>
      <family val="2"/>
      <scheme val="minor"/>
    </font>
    <font>
      <b/>
      <sz val="12"/>
      <color theme="1"/>
      <name val="Trebuchet MS"/>
      <family val="2"/>
    </font>
    <font>
      <sz val="10"/>
      <color theme="1"/>
      <name val="Calibri"/>
      <family val="2"/>
      <scheme val="minor"/>
    </font>
    <font>
      <b/>
      <sz val="10"/>
      <color theme="1"/>
      <name val="Trebuchet MS"/>
      <family val="2"/>
    </font>
    <font>
      <sz val="10"/>
      <color rgb="FF262626"/>
      <name val="Trebuchet MS"/>
      <family val="2"/>
    </font>
    <font>
      <b/>
      <sz val="10"/>
      <color rgb="FF262626"/>
      <name val="Trebuchet MS"/>
      <family val="2"/>
    </font>
    <font>
      <b/>
      <u/>
      <sz val="10"/>
      <color rgb="FF262626"/>
      <name val="Trebuchet MS"/>
      <family val="2"/>
    </font>
    <font>
      <sz val="12"/>
      <color theme="1"/>
      <name val="Calibri"/>
      <family val="2"/>
      <scheme val="minor"/>
    </font>
    <font>
      <sz val="11"/>
      <name val="Calibri"/>
      <family val="2"/>
      <scheme val="minor"/>
    </font>
    <font>
      <sz val="16"/>
      <name val="Calibri"/>
      <family val="2"/>
      <scheme val="minor"/>
    </font>
    <font>
      <u/>
      <sz val="11"/>
      <color theme="10"/>
      <name val="Calibri"/>
      <family val="2"/>
      <scheme val="minor"/>
    </font>
    <font>
      <sz val="10"/>
      <color theme="1"/>
      <name val="Trebuchet MS"/>
      <family val="2"/>
    </font>
    <font>
      <sz val="18"/>
      <color theme="1"/>
      <name val="Calibri"/>
      <family val="2"/>
      <scheme val="minor"/>
    </font>
    <font>
      <u/>
      <sz val="10"/>
      <color rgb="FF262626"/>
      <name val="Trebuchet MS"/>
      <family val="2"/>
    </font>
    <font>
      <b/>
      <u/>
      <sz val="10"/>
      <color theme="1"/>
      <name val="Trebuchet MS"/>
      <family val="2"/>
    </font>
    <font>
      <sz val="8"/>
      <color theme="1"/>
      <name val="Calibri"/>
      <family val="2"/>
      <scheme val="minor"/>
    </font>
  </fonts>
  <fills count="16">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theme="1"/>
        <bgColor indexed="64"/>
      </patternFill>
    </fill>
    <fill>
      <patternFill patternType="solid">
        <fgColor rgb="FFFFC000"/>
        <bgColor indexed="64"/>
      </patternFill>
    </fill>
    <fill>
      <patternFill patternType="solid">
        <fgColor rgb="FFFFDC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rgb="FFFFFF8F"/>
        <bgColor indexed="64"/>
      </patternFill>
    </fill>
    <fill>
      <patternFill patternType="solid">
        <fgColor rgb="FFADF593"/>
        <bgColor indexed="64"/>
      </patternFill>
    </fill>
    <fill>
      <patternFill patternType="solid">
        <fgColor rgb="FFFFEA93"/>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s>
  <cellStyleXfs count="2">
    <xf numFmtId="0" fontId="0" fillId="0" borderId="0"/>
    <xf numFmtId="0" fontId="11" fillId="0" borderId="0" applyNumberFormat="0" applyFill="0" applyBorder="0" applyAlignment="0" applyProtection="0"/>
  </cellStyleXfs>
  <cellXfs count="311">
    <xf numFmtId="0" fontId="0" fillId="0" borderId="0" xfId="0"/>
    <xf numFmtId="0" fontId="0" fillId="0" borderId="0" xfId="0" applyAlignment="1">
      <alignment vertical="center" wrapText="1"/>
    </xf>
    <xf numFmtId="0" fontId="0" fillId="0" borderId="0" xfId="0" applyAlignment="1">
      <alignment horizontal="center" vertical="center" wrapText="1"/>
    </xf>
    <xf numFmtId="0" fontId="3" fillId="0" borderId="0" xfId="0" applyFont="1" applyAlignment="1">
      <alignment vertical="center" wrapText="1"/>
    </xf>
    <xf numFmtId="0" fontId="5" fillId="0" borderId="1" xfId="0" applyFont="1" applyBorder="1" applyAlignment="1">
      <alignment vertical="top" wrapText="1"/>
    </xf>
    <xf numFmtId="0" fontId="3" fillId="0" borderId="0" xfId="0" applyFont="1" applyAlignment="1">
      <alignment vertical="top" wrapText="1"/>
    </xf>
    <xf numFmtId="0" fontId="5" fillId="6" borderId="1" xfId="0" applyFont="1" applyFill="1" applyBorder="1" applyAlignment="1">
      <alignment vertical="top" wrapText="1"/>
    </xf>
    <xf numFmtId="0" fontId="11" fillId="0" borderId="0" xfId="1"/>
    <xf numFmtId="0" fontId="0" fillId="0" borderId="0" xfId="0" applyAlignment="1">
      <alignment horizontal="left"/>
    </xf>
    <xf numFmtId="0" fontId="5" fillId="0" borderId="1" xfId="0" applyNumberFormat="1" applyFont="1" applyBorder="1" applyAlignment="1">
      <alignment vertical="top" wrapText="1"/>
    </xf>
    <xf numFmtId="1" fontId="0" fillId="6" borderId="8" xfId="0" applyNumberFormat="1" applyFill="1" applyBorder="1" applyAlignment="1">
      <alignment vertical="center" wrapText="1"/>
    </xf>
    <xf numFmtId="1" fontId="0" fillId="6" borderId="1" xfId="0" applyNumberFormat="1" applyFill="1" applyBorder="1" applyAlignment="1">
      <alignment vertical="center" wrapText="1"/>
    </xf>
    <xf numFmtId="1" fontId="0" fillId="6" borderId="27" xfId="0" applyNumberFormat="1" applyFill="1" applyBorder="1" applyAlignment="1">
      <alignment vertical="center" wrapText="1"/>
    </xf>
    <xf numFmtId="49" fontId="5" fillId="0" borderId="1" xfId="0" applyNumberFormat="1" applyFont="1" applyBorder="1" applyAlignment="1">
      <alignment vertical="top" wrapText="1"/>
    </xf>
    <xf numFmtId="0" fontId="0" fillId="2" borderId="0" xfId="0" applyFill="1" applyAlignment="1">
      <alignment vertical="center" wrapText="1"/>
    </xf>
    <xf numFmtId="0" fontId="0" fillId="3" borderId="0" xfId="0" applyFill="1" applyAlignment="1">
      <alignment vertical="center" wrapText="1"/>
    </xf>
    <xf numFmtId="0" fontId="0" fillId="4" borderId="0" xfId="0" applyFill="1" applyAlignment="1">
      <alignment vertical="center" wrapText="1"/>
    </xf>
    <xf numFmtId="0" fontId="0" fillId="7" borderId="0" xfId="0" applyFill="1" applyAlignment="1">
      <alignment vertical="center" wrapText="1"/>
    </xf>
    <xf numFmtId="0" fontId="1" fillId="10" borderId="44" xfId="0" applyFont="1" applyFill="1" applyBorder="1" applyAlignment="1">
      <alignment vertical="center" wrapText="1"/>
    </xf>
    <xf numFmtId="0" fontId="1" fillId="11" borderId="9" xfId="0" applyFont="1" applyFill="1" applyBorder="1" applyAlignment="1">
      <alignment horizontal="center" vertical="center" wrapText="1"/>
    </xf>
    <xf numFmtId="0" fontId="1" fillId="11" borderId="10" xfId="0" applyFont="1" applyFill="1" applyBorder="1" applyAlignment="1">
      <alignment horizontal="center" vertical="center" wrapText="1"/>
    </xf>
    <xf numFmtId="0" fontId="1" fillId="11" borderId="19" xfId="0" applyFont="1" applyFill="1" applyBorder="1" applyAlignment="1">
      <alignment horizontal="center" vertical="center" wrapText="1"/>
    </xf>
    <xf numFmtId="0" fontId="5" fillId="12" borderId="1" xfId="0" applyFont="1" applyFill="1" applyBorder="1" applyAlignment="1">
      <alignment vertical="top" wrapText="1"/>
    </xf>
    <xf numFmtId="0" fontId="5" fillId="12" borderId="27" xfId="0" applyFont="1" applyFill="1" applyBorder="1" applyAlignment="1">
      <alignment vertical="top" wrapText="1"/>
    </xf>
    <xf numFmtId="0" fontId="5" fillId="12" borderId="10" xfId="0" applyFont="1" applyFill="1" applyBorder="1" applyAlignment="1">
      <alignment vertical="top" wrapText="1"/>
    </xf>
    <xf numFmtId="0" fontId="5" fillId="12" borderId="26" xfId="0" applyFont="1" applyFill="1" applyBorder="1" applyAlignment="1">
      <alignment vertical="top" wrapText="1"/>
    </xf>
    <xf numFmtId="0" fontId="0" fillId="13" borderId="1" xfId="0" applyFill="1" applyBorder="1" applyAlignment="1">
      <alignment horizontal="center" vertical="center" wrapText="1"/>
    </xf>
    <xf numFmtId="0" fontId="0" fillId="13" borderId="27" xfId="0" applyFill="1" applyBorder="1" applyAlignment="1">
      <alignment horizontal="center" vertical="center" wrapText="1"/>
    </xf>
    <xf numFmtId="0" fontId="0" fillId="13" borderId="10" xfId="0" applyFill="1" applyBorder="1" applyAlignment="1">
      <alignment horizontal="center" vertical="center" wrapText="1"/>
    </xf>
    <xf numFmtId="0" fontId="0" fillId="13" borderId="26" xfId="0" applyFill="1" applyBorder="1" applyAlignment="1">
      <alignment horizontal="center" vertical="center" wrapText="1"/>
    </xf>
    <xf numFmtId="0" fontId="0" fillId="14" borderId="1" xfId="0" applyFill="1" applyBorder="1" applyAlignment="1">
      <alignment horizontal="center" vertical="center" wrapText="1"/>
    </xf>
    <xf numFmtId="0" fontId="0" fillId="14" borderId="27" xfId="0" applyFill="1" applyBorder="1" applyAlignment="1">
      <alignment horizontal="center" vertical="center" wrapText="1"/>
    </xf>
    <xf numFmtId="0" fontId="0" fillId="14" borderId="10" xfId="0" applyFill="1" applyBorder="1" applyAlignment="1">
      <alignment horizontal="center" vertical="center" wrapText="1"/>
    </xf>
    <xf numFmtId="0" fontId="0" fillId="14" borderId="26" xfId="0" applyFill="1" applyBorder="1" applyAlignment="1">
      <alignment horizontal="center" vertical="center" wrapText="1"/>
    </xf>
    <xf numFmtId="0" fontId="0" fillId="15" borderId="1" xfId="0" applyFill="1" applyBorder="1" applyAlignment="1">
      <alignment horizontal="center" vertical="center" wrapText="1"/>
    </xf>
    <xf numFmtId="0" fontId="0" fillId="15" borderId="3" xfId="0" applyFill="1" applyBorder="1" applyAlignment="1">
      <alignment horizontal="center" vertical="center" wrapText="1"/>
    </xf>
    <xf numFmtId="0" fontId="0" fillId="15" borderId="10" xfId="0" applyFill="1" applyBorder="1" applyAlignment="1">
      <alignment horizontal="center" vertical="center" wrapText="1"/>
    </xf>
    <xf numFmtId="0" fontId="0" fillId="15" borderId="19" xfId="0" applyFill="1" applyBorder="1" applyAlignment="1">
      <alignment horizontal="center" vertical="center" wrapText="1"/>
    </xf>
    <xf numFmtId="0" fontId="0" fillId="0" borderId="27" xfId="0" applyBorder="1" applyAlignment="1">
      <alignment horizontal="center" vertical="center" wrapText="1"/>
    </xf>
    <xf numFmtId="0" fontId="0" fillId="0" borderId="26" xfId="0"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0" fillId="3" borderId="17" xfId="0" applyFill="1" applyBorder="1" applyAlignment="1">
      <alignment vertical="center" wrapText="1"/>
    </xf>
    <xf numFmtId="0" fontId="0" fillId="3" borderId="51" xfId="0" applyFill="1" applyBorder="1" applyAlignment="1">
      <alignment horizontal="center" vertical="center" wrapText="1"/>
    </xf>
    <xf numFmtId="0" fontId="0" fillId="3" borderId="17" xfId="0" applyFill="1" applyBorder="1" applyAlignment="1">
      <alignment horizontal="center" vertical="center" wrapText="1"/>
    </xf>
    <xf numFmtId="0" fontId="0" fillId="6" borderId="1" xfId="0" applyFill="1" applyBorder="1" applyAlignment="1">
      <alignment horizontal="center" vertical="center" wrapText="1"/>
    </xf>
    <xf numFmtId="0" fontId="0" fillId="0" borderId="1" xfId="0" applyFill="1" applyBorder="1" applyAlignment="1">
      <alignment horizontal="center" vertical="center" wrapText="1"/>
    </xf>
    <xf numFmtId="0" fontId="1" fillId="0" borderId="45" xfId="0" applyFont="1" applyFill="1" applyBorder="1" applyAlignment="1" applyProtection="1">
      <alignment vertical="center" wrapText="1"/>
      <protection locked="0"/>
    </xf>
    <xf numFmtId="9" fontId="8" fillId="0" borderId="9" xfId="0" applyNumberFormat="1" applyFont="1" applyFill="1" applyBorder="1" applyAlignment="1" applyProtection="1">
      <alignment horizontal="center" vertical="center" wrapText="1"/>
      <protection locked="0"/>
    </xf>
    <xf numFmtId="9" fontId="8" fillId="0" borderId="10" xfId="0" applyNumberFormat="1" applyFont="1" applyFill="1" applyBorder="1" applyAlignment="1" applyProtection="1">
      <alignment horizontal="center" vertical="center" wrapText="1"/>
      <protection locked="0"/>
    </xf>
    <xf numFmtId="9" fontId="8" fillId="0" borderId="19" xfId="0" applyNumberFormat="1" applyFont="1" applyFill="1" applyBorder="1" applyAlignment="1" applyProtection="1">
      <alignment horizontal="center" vertical="center" wrapText="1"/>
      <protection locked="0"/>
    </xf>
    <xf numFmtId="0" fontId="5" fillId="0" borderId="1" xfId="0" applyFont="1" applyFill="1" applyBorder="1" applyAlignment="1">
      <alignment vertical="top" wrapText="1"/>
    </xf>
    <xf numFmtId="0" fontId="5" fillId="0" borderId="27" xfId="0" applyFont="1" applyBorder="1" applyAlignment="1">
      <alignment vertical="top" wrapText="1"/>
    </xf>
    <xf numFmtId="0" fontId="5" fillId="0" borderId="27" xfId="0" applyNumberFormat="1" applyFont="1" applyBorder="1" applyAlignment="1">
      <alignment vertical="top" wrapText="1"/>
    </xf>
    <xf numFmtId="0" fontId="5" fillId="0" borderId="10" xfId="0" applyFont="1" applyBorder="1" applyAlignment="1">
      <alignment vertical="top" wrapText="1"/>
    </xf>
    <xf numFmtId="0" fontId="12" fillId="0" borderId="41" xfId="0" applyFont="1" applyBorder="1" applyAlignment="1">
      <alignment vertical="top" wrapText="1"/>
    </xf>
    <xf numFmtId="0" fontId="12" fillId="0" borderId="10" xfId="0" applyFont="1" applyBorder="1" applyAlignment="1">
      <alignment vertical="top" wrapText="1"/>
    </xf>
    <xf numFmtId="0" fontId="12" fillId="0" borderId="26" xfId="0" applyFont="1" applyBorder="1" applyAlignment="1">
      <alignment vertical="top" wrapText="1"/>
    </xf>
    <xf numFmtId="0" fontId="0" fillId="0" borderId="0" xfId="0" applyAlignment="1">
      <alignment horizontal="left"/>
    </xf>
    <xf numFmtId="1" fontId="0" fillId="0" borderId="8" xfId="0" applyNumberFormat="1" applyBorder="1" applyAlignment="1">
      <alignment horizontal="center" vertical="center" wrapText="1"/>
    </xf>
    <xf numFmtId="1" fontId="0" fillId="0" borderId="1" xfId="0" applyNumberFormat="1" applyBorder="1" applyAlignment="1">
      <alignment horizontal="center" vertical="center" wrapText="1"/>
    </xf>
    <xf numFmtId="1" fontId="0" fillId="0" borderId="27" xfId="0" applyNumberFormat="1" applyBorder="1" applyAlignment="1">
      <alignment horizontal="center" vertical="center" wrapText="1"/>
    </xf>
    <xf numFmtId="1" fontId="0" fillId="6" borderId="1" xfId="0" applyNumberFormat="1" applyFill="1" applyBorder="1" applyAlignment="1">
      <alignment horizontal="center" vertical="center" wrapText="1"/>
    </xf>
    <xf numFmtId="1" fontId="0" fillId="6" borderId="27" xfId="0" applyNumberFormat="1" applyFill="1" applyBorder="1" applyAlignment="1">
      <alignment horizontal="center" vertical="center" wrapText="1"/>
    </xf>
    <xf numFmtId="1" fontId="0" fillId="6" borderId="8" xfId="0" applyNumberFormat="1" applyFill="1" applyBorder="1" applyAlignment="1">
      <alignment horizontal="center" vertical="center" wrapText="1"/>
    </xf>
    <xf numFmtId="0" fontId="1" fillId="10" borderId="30" xfId="0" applyFont="1" applyFill="1" applyBorder="1" applyAlignment="1">
      <alignment horizontal="center" vertical="center" wrapText="1"/>
    </xf>
    <xf numFmtId="0" fontId="0" fillId="0" borderId="0" xfId="0" applyAlignment="1">
      <alignment horizontal="left" wrapText="1"/>
    </xf>
    <xf numFmtId="0" fontId="0" fillId="0" borderId="0" xfId="0" applyAlignment="1">
      <alignment horizontal="left"/>
    </xf>
    <xf numFmtId="0" fontId="0" fillId="2" borderId="0" xfId="0" applyFill="1" applyAlignment="1">
      <alignment horizontal="left"/>
    </xf>
    <xf numFmtId="0" fontId="0" fillId="3" borderId="0" xfId="0" applyFill="1" applyAlignment="1">
      <alignment horizontal="left"/>
    </xf>
    <xf numFmtId="0" fontId="0" fillId="4" borderId="0" xfId="0" applyFill="1" applyAlignment="1">
      <alignment horizontal="left"/>
    </xf>
    <xf numFmtId="0" fontId="0" fillId="7" borderId="0" xfId="0" applyFill="1" applyAlignment="1">
      <alignment horizontal="left"/>
    </xf>
    <xf numFmtId="1" fontId="0" fillId="0" borderId="13" xfId="0" applyNumberFormat="1" applyBorder="1" applyAlignment="1">
      <alignment horizontal="center" vertical="center" wrapText="1"/>
    </xf>
    <xf numFmtId="1" fontId="0" fillId="0" borderId="12" xfId="0" applyNumberFormat="1" applyBorder="1" applyAlignment="1">
      <alignment horizontal="center" vertical="center" wrapText="1"/>
    </xf>
    <xf numFmtId="0" fontId="9" fillId="2" borderId="20" xfId="0" applyFont="1" applyFill="1" applyBorder="1" applyAlignment="1">
      <alignment horizontal="center" vertical="center" textRotation="90" wrapText="1"/>
    </xf>
    <xf numFmtId="0" fontId="9" fillId="2" borderId="14" xfId="0" applyFont="1" applyFill="1" applyBorder="1" applyAlignment="1">
      <alignment horizontal="center" vertical="center" textRotation="90" wrapText="1"/>
    </xf>
    <xf numFmtId="0" fontId="9" fillId="2" borderId="36" xfId="0" applyFont="1" applyFill="1" applyBorder="1" applyAlignment="1">
      <alignment horizontal="center" vertical="center" textRotation="90"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27" xfId="0" applyFont="1" applyFill="1" applyBorder="1" applyAlignment="1">
      <alignment horizontal="left" vertical="center" wrapText="1"/>
    </xf>
    <xf numFmtId="1" fontId="0" fillId="0" borderId="8" xfId="0" applyNumberFormat="1" applyBorder="1" applyAlignment="1">
      <alignment horizontal="center" vertical="center" wrapText="1"/>
    </xf>
    <xf numFmtId="1" fontId="0" fillId="0" borderId="1" xfId="0" applyNumberFormat="1" applyBorder="1" applyAlignment="1">
      <alignment horizontal="center" vertical="center" wrapText="1"/>
    </xf>
    <xf numFmtId="1" fontId="0" fillId="0" borderId="27" xfId="0" applyNumberFormat="1" applyBorder="1" applyAlignment="1">
      <alignment horizontal="center" vertical="center" wrapText="1"/>
    </xf>
    <xf numFmtId="0" fontId="3" fillId="2" borderId="13"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59" xfId="0" applyFont="1" applyFill="1" applyBorder="1" applyAlignment="1">
      <alignment horizontal="left" vertical="center" wrapText="1"/>
    </xf>
    <xf numFmtId="1" fontId="0" fillId="6" borderId="1" xfId="0" applyNumberFormat="1" applyFill="1" applyBorder="1" applyAlignment="1">
      <alignment horizontal="center" vertical="center" wrapText="1"/>
    </xf>
    <xf numFmtId="1" fontId="0" fillId="6" borderId="27" xfId="0" applyNumberFormat="1" applyFill="1" applyBorder="1" applyAlignment="1">
      <alignment horizontal="center" vertical="center" wrapText="1"/>
    </xf>
    <xf numFmtId="1" fontId="0" fillId="6" borderId="8" xfId="0" applyNumberForma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50"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25" xfId="0" applyFont="1" applyBorder="1" applyAlignment="1">
      <alignment horizontal="center"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59" xfId="0" applyFont="1" applyFill="1" applyBorder="1" applyAlignment="1">
      <alignment horizontal="left" vertical="center" wrapText="1"/>
    </xf>
    <xf numFmtId="0" fontId="10" fillId="5" borderId="15"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10" fillId="5" borderId="1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16" fillId="0" borderId="29"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30" xfId="0" applyFont="1" applyBorder="1" applyAlignment="1">
      <alignment horizontal="center" vertical="center" wrapText="1"/>
    </xf>
    <xf numFmtId="1" fontId="0" fillId="0" borderId="6" xfId="0" applyNumberFormat="1" applyBorder="1" applyAlignment="1">
      <alignment horizontal="center" vertical="center" wrapText="1"/>
    </xf>
    <xf numFmtId="1" fontId="0" fillId="0" borderId="7" xfId="0" applyNumberFormat="1" applyBorder="1" applyAlignment="1">
      <alignment horizontal="center" vertical="center" wrapText="1"/>
    </xf>
    <xf numFmtId="1" fontId="0" fillId="0" borderId="25" xfId="0" applyNumberFormat="1" applyBorder="1" applyAlignment="1">
      <alignment horizontal="center" vertical="center" wrapText="1"/>
    </xf>
    <xf numFmtId="0" fontId="0" fillId="0" borderId="29" xfId="0" applyBorder="1" applyAlignment="1">
      <alignment horizontal="center" vertical="center" wrapText="1"/>
    </xf>
    <xf numFmtId="0" fontId="0" fillId="0" borderId="28" xfId="0" applyBorder="1" applyAlignment="1">
      <alignment horizontal="center" vertical="center" wrapText="1"/>
    </xf>
    <xf numFmtId="0" fontId="0" fillId="0" borderId="30" xfId="0"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left" vertical="center" wrapText="1"/>
    </xf>
    <xf numFmtId="1" fontId="0" fillId="0" borderId="22" xfId="0" applyNumberFormat="1" applyBorder="1" applyAlignment="1">
      <alignment horizontal="center" vertical="center" wrapText="1"/>
    </xf>
    <xf numFmtId="0" fontId="0" fillId="8" borderId="1" xfId="0" applyFill="1" applyBorder="1" applyAlignment="1">
      <alignment horizontal="center" vertical="center" wrapText="1"/>
    </xf>
    <xf numFmtId="0" fontId="0" fillId="8" borderId="1" xfId="0" applyFill="1" applyBorder="1" applyAlignment="1">
      <alignment horizontal="left" vertical="center" wrapText="1"/>
    </xf>
    <xf numFmtId="0" fontId="0" fillId="7" borderId="1" xfId="0" applyFill="1" applyBorder="1" applyAlignment="1">
      <alignment horizontal="center" vertical="center" wrapText="1"/>
    </xf>
    <xf numFmtId="0" fontId="0" fillId="7" borderId="1" xfId="0" applyFill="1" applyBorder="1" applyAlignment="1">
      <alignment horizontal="left" vertical="center" wrapText="1"/>
    </xf>
    <xf numFmtId="0" fontId="0" fillId="7" borderId="10" xfId="0" applyFill="1" applyBorder="1" applyAlignment="1">
      <alignment horizontal="center" vertical="center" wrapText="1"/>
    </xf>
    <xf numFmtId="1" fontId="0" fillId="0" borderId="10" xfId="0" applyNumberFormat="1" applyBorder="1" applyAlignment="1">
      <alignment horizontal="center" vertical="center" wrapText="1"/>
    </xf>
    <xf numFmtId="1" fontId="0" fillId="0" borderId="26" xfId="0" applyNumberFormat="1" applyBorder="1" applyAlignment="1">
      <alignment horizontal="center" vertical="center" wrapText="1"/>
    </xf>
    <xf numFmtId="0" fontId="0" fillId="3" borderId="10" xfId="0" applyFill="1" applyBorder="1" applyAlignment="1">
      <alignment horizontal="center" vertical="center" wrapText="1"/>
    </xf>
    <xf numFmtId="1" fontId="0" fillId="0" borderId="32" xfId="0" applyNumberFormat="1" applyBorder="1" applyAlignment="1">
      <alignment horizontal="center" vertical="center" wrapText="1"/>
    </xf>
    <xf numFmtId="0" fontId="0" fillId="3" borderId="7" xfId="0" applyFill="1" applyBorder="1" applyAlignment="1">
      <alignment horizontal="center" vertical="center" wrapText="1"/>
    </xf>
    <xf numFmtId="0" fontId="0" fillId="3" borderId="7" xfId="0" applyFill="1" applyBorder="1" applyAlignment="1">
      <alignment horizontal="left" vertical="center" wrapText="1"/>
    </xf>
    <xf numFmtId="1" fontId="0" fillId="0" borderId="31" xfId="0" applyNumberFormat="1" applyBorder="1" applyAlignment="1">
      <alignment horizontal="center" vertical="center" wrapText="1"/>
    </xf>
    <xf numFmtId="0" fontId="0" fillId="8" borderId="7" xfId="0" applyFill="1" applyBorder="1" applyAlignment="1">
      <alignment horizontal="center" vertical="center" wrapText="1"/>
    </xf>
    <xf numFmtId="0" fontId="0" fillId="8" borderId="7" xfId="0" applyFill="1" applyBorder="1" applyAlignment="1">
      <alignment horizontal="left" vertical="center" wrapText="1"/>
    </xf>
    <xf numFmtId="0" fontId="0" fillId="8" borderId="10" xfId="0" applyFill="1" applyBorder="1" applyAlignment="1">
      <alignment horizontal="center" vertical="center" wrapText="1"/>
    </xf>
    <xf numFmtId="0" fontId="0" fillId="7" borderId="7" xfId="0" applyFill="1" applyBorder="1" applyAlignment="1">
      <alignment horizontal="center" vertical="center" wrapText="1"/>
    </xf>
    <xf numFmtId="0" fontId="0" fillId="7" borderId="7" xfId="0" applyFill="1" applyBorder="1" applyAlignment="1">
      <alignment horizontal="left" vertical="center" wrapText="1"/>
    </xf>
    <xf numFmtId="0" fontId="2" fillId="5" borderId="29"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0" fillId="3" borderId="6" xfId="0" applyFill="1" applyBorder="1" applyAlignment="1">
      <alignment horizontal="center" vertical="center" textRotation="90" wrapText="1"/>
    </xf>
    <xf numFmtId="0" fontId="0" fillId="3" borderId="8" xfId="0" applyFill="1" applyBorder="1" applyAlignment="1">
      <alignment horizontal="center" vertical="center" textRotation="90" wrapText="1"/>
    </xf>
    <xf numFmtId="0" fontId="0" fillId="3" borderId="9" xfId="0" applyFill="1" applyBorder="1" applyAlignment="1">
      <alignment horizontal="center" vertical="center" textRotation="90" wrapText="1"/>
    </xf>
    <xf numFmtId="0" fontId="0" fillId="7" borderId="6" xfId="0" applyFill="1" applyBorder="1" applyAlignment="1">
      <alignment horizontal="center" vertical="center" textRotation="90" wrapText="1"/>
    </xf>
    <xf numFmtId="0" fontId="0" fillId="7" borderId="8" xfId="0" applyFill="1" applyBorder="1" applyAlignment="1">
      <alignment horizontal="center" vertical="center" textRotation="90" wrapText="1"/>
    </xf>
    <xf numFmtId="0" fontId="0" fillId="7" borderId="9" xfId="0" applyFill="1" applyBorder="1" applyAlignment="1">
      <alignment horizontal="center" vertical="center" textRotation="90" wrapText="1"/>
    </xf>
    <xf numFmtId="0" fontId="0" fillId="8" borderId="6" xfId="0" applyFill="1" applyBorder="1" applyAlignment="1">
      <alignment horizontal="center" vertical="center" textRotation="90" wrapText="1"/>
    </xf>
    <xf numFmtId="0" fontId="0" fillId="8" borderId="8" xfId="0" applyFill="1" applyBorder="1" applyAlignment="1">
      <alignment horizontal="center" vertical="center" textRotation="90" wrapText="1"/>
    </xf>
    <xf numFmtId="0" fontId="0" fillId="8" borderId="9" xfId="0" applyFill="1" applyBorder="1" applyAlignment="1">
      <alignment horizontal="center" vertical="center" textRotation="90" wrapText="1"/>
    </xf>
    <xf numFmtId="0" fontId="0" fillId="4" borderId="37"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7" xfId="0" applyFill="1" applyBorder="1" applyAlignment="1">
      <alignment horizontal="left" vertical="center" wrapText="1"/>
    </xf>
    <xf numFmtId="0" fontId="0" fillId="4" borderId="25" xfId="0" applyFill="1" applyBorder="1" applyAlignment="1">
      <alignment horizontal="left" vertical="center" wrapText="1"/>
    </xf>
    <xf numFmtId="0" fontId="0" fillId="4" borderId="13" xfId="0" applyFill="1" applyBorder="1" applyAlignment="1">
      <alignment horizontal="center" vertical="center" wrapText="1"/>
    </xf>
    <xf numFmtId="0" fontId="0" fillId="4" borderId="1" xfId="0" applyFill="1" applyBorder="1" applyAlignment="1">
      <alignment horizontal="left" vertical="center" wrapText="1"/>
    </xf>
    <xf numFmtId="0" fontId="0" fillId="4" borderId="27" xfId="0" applyFill="1" applyBorder="1" applyAlignment="1">
      <alignment horizontal="left" vertical="center" wrapText="1"/>
    </xf>
    <xf numFmtId="0" fontId="0" fillId="4" borderId="35" xfId="0" applyFill="1" applyBorder="1" applyAlignment="1">
      <alignment horizontal="center" vertical="center" wrapText="1"/>
    </xf>
    <xf numFmtId="0" fontId="0" fillId="7" borderId="12" xfId="0" applyFill="1" applyBorder="1" applyAlignment="1">
      <alignment horizontal="center" vertical="center" wrapText="1"/>
    </xf>
    <xf numFmtId="0" fontId="0" fillId="7" borderId="12" xfId="0" applyFill="1" applyBorder="1" applyAlignment="1">
      <alignment horizontal="left" vertical="center" wrapText="1"/>
    </xf>
    <xf numFmtId="0" fontId="0" fillId="7" borderId="33" xfId="0" applyFill="1" applyBorder="1" applyAlignment="1">
      <alignment horizontal="left" vertical="center" wrapText="1"/>
    </xf>
    <xf numFmtId="0" fontId="0" fillId="7" borderId="27" xfId="0" applyFill="1" applyBorder="1" applyAlignment="1">
      <alignment horizontal="left" vertical="center" wrapText="1"/>
    </xf>
    <xf numFmtId="0" fontId="2" fillId="5" borderId="15"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0" fillId="4" borderId="20" xfId="0" applyFill="1" applyBorder="1" applyAlignment="1">
      <alignment horizontal="center" vertical="center" textRotation="90" wrapText="1"/>
    </xf>
    <xf numFmtId="0" fontId="0" fillId="4" borderId="14" xfId="0" applyFill="1" applyBorder="1" applyAlignment="1">
      <alignment horizontal="center" vertical="center" textRotation="90" wrapText="1"/>
    </xf>
    <xf numFmtId="0" fontId="0" fillId="4" borderId="36" xfId="0" applyFill="1" applyBorder="1" applyAlignment="1">
      <alignment horizontal="center" vertical="center" textRotation="90" wrapText="1"/>
    </xf>
    <xf numFmtId="0" fontId="0" fillId="7" borderId="11" xfId="0" applyFill="1" applyBorder="1" applyAlignment="1">
      <alignment horizontal="center" vertical="center" textRotation="90" wrapText="1"/>
    </xf>
    <xf numFmtId="0" fontId="0" fillId="7" borderId="37" xfId="0" applyFill="1" applyBorder="1" applyAlignment="1">
      <alignment horizontal="center" vertical="center" wrapText="1"/>
    </xf>
    <xf numFmtId="0" fontId="0" fillId="7" borderId="13" xfId="0" applyFill="1" applyBorder="1" applyAlignment="1">
      <alignment horizontal="center" vertical="center" wrapText="1"/>
    </xf>
    <xf numFmtId="0" fontId="0" fillId="7" borderId="13" xfId="0" applyFill="1" applyBorder="1" applyAlignment="1">
      <alignment horizontal="center" vertical="center" textRotation="90" wrapText="1"/>
    </xf>
    <xf numFmtId="0" fontId="0" fillId="7" borderId="12" xfId="0" applyFill="1" applyBorder="1" applyAlignment="1">
      <alignment horizontal="center" vertical="center" textRotation="90" wrapText="1"/>
    </xf>
    <xf numFmtId="0" fontId="0" fillId="7" borderId="37" xfId="0" applyFill="1" applyBorder="1" applyAlignment="1">
      <alignment horizontal="center" vertical="center" textRotation="90" wrapText="1"/>
    </xf>
    <xf numFmtId="0" fontId="0" fillId="7" borderId="35" xfId="0" applyFill="1" applyBorder="1" applyAlignment="1">
      <alignment horizontal="center" vertical="center" wrapText="1"/>
    </xf>
    <xf numFmtId="0" fontId="0" fillId="7" borderId="35" xfId="0" applyFill="1" applyBorder="1" applyAlignment="1">
      <alignment horizontal="center" vertical="center" textRotation="90" wrapText="1"/>
    </xf>
    <xf numFmtId="0" fontId="0" fillId="3" borderId="13" xfId="0" applyFill="1" applyBorder="1" applyAlignment="1">
      <alignment horizontal="center" vertical="center" wrapText="1"/>
    </xf>
    <xf numFmtId="0" fontId="0" fillId="3" borderId="35" xfId="0" applyFill="1" applyBorder="1" applyAlignment="1">
      <alignment horizontal="center" vertical="center" wrapText="1"/>
    </xf>
    <xf numFmtId="0" fontId="0" fillId="3" borderId="13" xfId="0" applyFill="1" applyBorder="1" applyAlignment="1">
      <alignment horizontal="center" vertical="center" textRotation="90" wrapText="1"/>
    </xf>
    <xf numFmtId="0" fontId="0" fillId="3" borderId="35" xfId="0" applyFill="1" applyBorder="1" applyAlignment="1">
      <alignment horizontal="center" vertical="center" textRotation="90" wrapText="1"/>
    </xf>
    <xf numFmtId="0" fontId="0" fillId="3" borderId="12" xfId="0" applyFill="1" applyBorder="1" applyAlignment="1">
      <alignment horizontal="center" vertical="center" wrapText="1"/>
    </xf>
    <xf numFmtId="0" fontId="0" fillId="3" borderId="12" xfId="0" applyFill="1" applyBorder="1" applyAlignment="1">
      <alignment horizontal="center" vertical="center" textRotation="90" wrapText="1"/>
    </xf>
    <xf numFmtId="0" fontId="0" fillId="4" borderId="7" xfId="0" applyFill="1" applyBorder="1" applyAlignment="1">
      <alignment horizontal="center" vertical="center" wrapText="1"/>
    </xf>
    <xf numFmtId="0" fontId="0" fillId="4" borderId="1" xfId="0" applyFill="1" applyBorder="1" applyAlignment="1">
      <alignment horizontal="center" vertical="center" wrapText="1"/>
    </xf>
    <xf numFmtId="0" fontId="0" fillId="4" borderId="7" xfId="0" applyFill="1" applyBorder="1" applyAlignment="1">
      <alignment horizontal="center" vertical="center" textRotation="90" wrapText="1"/>
    </xf>
    <xf numFmtId="0" fontId="0" fillId="4" borderId="1" xfId="0" applyFill="1" applyBorder="1" applyAlignment="1">
      <alignment horizontal="center" vertical="center" textRotation="90" wrapText="1"/>
    </xf>
    <xf numFmtId="0" fontId="0" fillId="4" borderId="10" xfId="0" applyFill="1" applyBorder="1" applyAlignment="1">
      <alignment horizontal="center" vertical="center" wrapText="1"/>
    </xf>
    <xf numFmtId="0" fontId="0" fillId="4" borderId="10" xfId="0" applyFill="1" applyBorder="1" applyAlignment="1">
      <alignment horizontal="center" vertical="center" textRotation="90" wrapText="1"/>
    </xf>
    <xf numFmtId="0" fontId="0" fillId="2" borderId="11" xfId="0" applyFill="1" applyBorder="1" applyAlignment="1">
      <alignment horizontal="center" vertical="center" textRotation="90" wrapText="1"/>
    </xf>
    <xf numFmtId="0" fontId="0" fillId="2" borderId="8" xfId="0" applyFill="1" applyBorder="1" applyAlignment="1">
      <alignment horizontal="center" vertical="center" textRotation="90" wrapText="1"/>
    </xf>
    <xf numFmtId="0" fontId="0" fillId="2" borderId="9" xfId="0" applyFill="1" applyBorder="1" applyAlignment="1">
      <alignment horizontal="center" vertical="center" textRotation="90" wrapText="1"/>
    </xf>
    <xf numFmtId="0" fontId="4" fillId="2" borderId="12" xfId="0" applyFont="1" applyFill="1" applyBorder="1" applyAlignment="1">
      <alignment horizontal="left" vertical="center" wrapText="1"/>
    </xf>
    <xf numFmtId="0" fontId="4" fillId="2" borderId="33" xfId="0" applyFont="1" applyFill="1" applyBorder="1" applyAlignment="1">
      <alignment horizontal="left" vertical="center" wrapText="1"/>
    </xf>
    <xf numFmtId="0" fontId="0" fillId="0" borderId="11" xfId="0" quotePrefix="1"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38"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1" fontId="0" fillId="2" borderId="1" xfId="0" applyNumberFormat="1"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textRotation="90" wrapText="1"/>
    </xf>
    <xf numFmtId="0" fontId="0" fillId="0" borderId="36" xfId="0"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0" fillId="3" borderId="12" xfId="0" applyFill="1" applyBorder="1" applyAlignment="1">
      <alignment horizontal="left" vertical="center" wrapText="1"/>
    </xf>
    <xf numFmtId="0" fontId="0" fillId="3" borderId="33" xfId="0" applyFill="1" applyBorder="1" applyAlignment="1">
      <alignment horizontal="left" vertical="center" wrapText="1"/>
    </xf>
    <xf numFmtId="0" fontId="0" fillId="3" borderId="27" xfId="0" applyFill="1" applyBorder="1" applyAlignment="1">
      <alignment horizontal="left" vertical="center" wrapText="1"/>
    </xf>
    <xf numFmtId="0" fontId="0" fillId="2" borderId="10" xfId="0" applyFill="1" applyBorder="1" applyAlignment="1">
      <alignment horizontal="center" vertical="center" textRotation="90" wrapText="1"/>
    </xf>
    <xf numFmtId="0" fontId="0" fillId="2" borderId="10" xfId="0" applyFill="1" applyBorder="1" applyAlignment="1">
      <alignment horizontal="center" vertical="center" wrapText="1"/>
    </xf>
    <xf numFmtId="0" fontId="0" fillId="3" borderId="5" xfId="0" applyFill="1" applyBorder="1" applyAlignment="1">
      <alignment horizontal="center" vertical="center" wrapText="1"/>
    </xf>
    <xf numFmtId="0" fontId="0" fillId="0" borderId="39"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0" fillId="3" borderId="5" xfId="0" applyFill="1" applyBorder="1" applyAlignment="1">
      <alignment horizontal="center" vertical="center" textRotation="90" wrapText="1"/>
    </xf>
    <xf numFmtId="0" fontId="0" fillId="0" borderId="42"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37"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0" fillId="11" borderId="6" xfId="0" applyFill="1" applyBorder="1" applyAlignment="1">
      <alignment horizontal="center" vertical="center" wrapText="1"/>
    </xf>
    <xf numFmtId="0" fontId="0" fillId="11" borderId="7" xfId="0" applyFill="1" applyBorder="1" applyAlignment="1">
      <alignment horizontal="center" vertical="center" wrapText="1"/>
    </xf>
    <xf numFmtId="0" fontId="0" fillId="11" borderId="18" xfId="0" applyFill="1" applyBorder="1" applyAlignment="1">
      <alignment horizontal="center" vertical="center" wrapText="1"/>
    </xf>
    <xf numFmtId="0" fontId="0" fillId="2" borderId="12" xfId="0" applyFill="1" applyBorder="1" applyAlignment="1">
      <alignment horizontal="center" vertical="center" textRotation="90" wrapText="1"/>
    </xf>
    <xf numFmtId="0" fontId="1" fillId="0" borderId="40" xfId="0" applyFont="1" applyFill="1" applyBorder="1" applyAlignment="1" applyProtection="1">
      <alignment horizontal="center" vertical="center" wrapText="1"/>
      <protection locked="0"/>
    </xf>
    <xf numFmtId="0" fontId="1" fillId="0" borderId="41" xfId="0" applyFont="1" applyFill="1" applyBorder="1" applyAlignment="1" applyProtection="1">
      <alignment horizontal="center" vertical="center" wrapText="1"/>
      <protection locked="0"/>
    </xf>
    <xf numFmtId="1" fontId="0" fillId="2" borderId="12" xfId="0" applyNumberFormat="1" applyFill="1" applyBorder="1" applyAlignment="1">
      <alignment horizontal="center" vertical="center" wrapText="1"/>
    </xf>
    <xf numFmtId="0" fontId="0" fillId="4" borderId="6" xfId="0" applyFill="1" applyBorder="1" applyAlignment="1">
      <alignment horizontal="center" vertical="center" textRotation="90" wrapText="1"/>
    </xf>
    <xf numFmtId="0" fontId="0" fillId="4" borderId="8" xfId="0" applyFill="1" applyBorder="1" applyAlignment="1">
      <alignment horizontal="center" vertical="center" textRotation="90" wrapText="1"/>
    </xf>
    <xf numFmtId="0" fontId="0" fillId="4" borderId="9" xfId="0" applyFill="1" applyBorder="1" applyAlignment="1">
      <alignment horizontal="center" vertical="center" textRotation="90" wrapText="1"/>
    </xf>
    <xf numFmtId="0" fontId="0" fillId="7" borderId="34" xfId="0" applyFill="1" applyBorder="1" applyAlignment="1">
      <alignment horizontal="left" vertical="center" wrapText="1"/>
    </xf>
    <xf numFmtId="0" fontId="0" fillId="7" borderId="3" xfId="0" applyFill="1" applyBorder="1" applyAlignment="1">
      <alignment horizontal="left" vertical="center" wrapText="1"/>
    </xf>
    <xf numFmtId="0" fontId="0" fillId="0" borderId="27"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8" fillId="5" borderId="6" xfId="0" applyFont="1" applyFill="1" applyBorder="1" applyAlignment="1">
      <alignment horizontal="center" vertical="center" textRotation="90" wrapText="1"/>
    </xf>
    <xf numFmtId="0" fontId="8" fillId="5" borderId="8" xfId="0" applyFont="1" applyFill="1" applyBorder="1" applyAlignment="1">
      <alignment horizontal="center" vertical="center" textRotation="90" wrapText="1"/>
    </xf>
    <xf numFmtId="0" fontId="8" fillId="5" borderId="9" xfId="0" applyFont="1" applyFill="1" applyBorder="1" applyAlignment="1">
      <alignment horizontal="center" vertical="center" textRotation="90" wrapText="1"/>
    </xf>
    <xf numFmtId="0" fontId="8" fillId="5" borderId="7" xfId="0" applyFont="1" applyFill="1" applyBorder="1" applyAlignment="1">
      <alignment horizontal="center" vertical="center" textRotation="90" wrapText="1"/>
    </xf>
    <xf numFmtId="0" fontId="8" fillId="5" borderId="1" xfId="0" applyFont="1" applyFill="1" applyBorder="1" applyAlignment="1">
      <alignment horizontal="center" vertical="center" textRotation="90" wrapText="1"/>
    </xf>
    <xf numFmtId="0" fontId="8" fillId="5" borderId="10" xfId="0" applyFont="1" applyFill="1" applyBorder="1" applyAlignment="1">
      <alignment horizontal="center" vertical="center" textRotation="90" wrapText="1"/>
    </xf>
    <xf numFmtId="0" fontId="8" fillId="5" borderId="25" xfId="0" applyFont="1" applyFill="1" applyBorder="1" applyAlignment="1">
      <alignment horizontal="center" vertical="center" textRotation="90" wrapText="1"/>
    </xf>
    <xf numFmtId="0" fontId="8" fillId="5" borderId="27" xfId="0" applyFont="1" applyFill="1" applyBorder="1" applyAlignment="1">
      <alignment horizontal="center" vertical="center" textRotation="90" wrapText="1"/>
    </xf>
    <xf numFmtId="0" fontId="8" fillId="5" borderId="26" xfId="0" applyFont="1" applyFill="1" applyBorder="1" applyAlignment="1">
      <alignment horizontal="center" vertical="center" textRotation="90" wrapText="1"/>
    </xf>
    <xf numFmtId="0" fontId="0" fillId="3" borderId="20" xfId="0" applyFill="1" applyBorder="1" applyAlignment="1">
      <alignment horizontal="center" vertical="center" textRotation="90" wrapText="1"/>
    </xf>
    <xf numFmtId="0" fontId="0" fillId="3" borderId="14" xfId="0" applyFill="1" applyBorder="1" applyAlignment="1">
      <alignment horizontal="center" vertical="center" textRotation="90" wrapText="1"/>
    </xf>
    <xf numFmtId="0" fontId="0" fillId="3" borderId="36" xfId="0" applyFill="1" applyBorder="1" applyAlignment="1">
      <alignment horizontal="center" vertical="center" textRotation="90" wrapText="1"/>
    </xf>
    <xf numFmtId="0" fontId="1" fillId="9" borderId="30" xfId="0" applyFont="1" applyFill="1" applyBorder="1" applyAlignment="1">
      <alignment horizontal="center" vertical="center" wrapText="1"/>
    </xf>
    <xf numFmtId="0" fontId="1" fillId="9" borderId="50" xfId="0" applyFont="1" applyFill="1" applyBorder="1" applyAlignment="1">
      <alignment horizontal="center" vertical="center" wrapText="1"/>
    </xf>
    <xf numFmtId="0" fontId="1" fillId="9" borderId="46" xfId="0" applyFont="1" applyFill="1" applyBorder="1" applyAlignment="1">
      <alignment horizontal="center" vertical="center" wrapText="1"/>
    </xf>
    <xf numFmtId="0" fontId="1" fillId="10" borderId="29" xfId="0" applyFont="1" applyFill="1" applyBorder="1" applyAlignment="1">
      <alignment horizontal="center" vertical="center" wrapText="1"/>
    </xf>
    <xf numFmtId="0" fontId="1" fillId="10" borderId="28" xfId="0" applyFont="1" applyFill="1" applyBorder="1" applyAlignment="1">
      <alignment horizontal="center" vertical="center" wrapText="1"/>
    </xf>
    <xf numFmtId="0" fontId="1" fillId="10" borderId="40" xfId="0" applyFont="1" applyFill="1" applyBorder="1" applyAlignment="1">
      <alignment horizontal="center" vertical="center" wrapText="1"/>
    </xf>
    <xf numFmtId="0" fontId="1" fillId="10" borderId="41" xfId="0" applyFont="1" applyFill="1" applyBorder="1" applyAlignment="1">
      <alignment horizontal="center" vertical="center" wrapText="1"/>
    </xf>
    <xf numFmtId="0" fontId="0" fillId="11" borderId="12" xfId="0" applyFill="1" applyBorder="1" applyAlignment="1">
      <alignment horizontal="center" vertical="center" wrapText="1"/>
    </xf>
    <xf numFmtId="0" fontId="0" fillId="11" borderId="34" xfId="0" applyFill="1" applyBorder="1" applyAlignment="1">
      <alignment horizontal="center" vertical="center" wrapText="1"/>
    </xf>
    <xf numFmtId="0" fontId="8" fillId="5" borderId="16" xfId="0" applyFont="1" applyFill="1" applyBorder="1" applyAlignment="1">
      <alignment horizontal="center" vertical="center" wrapText="1"/>
    </xf>
    <xf numFmtId="0" fontId="8" fillId="5" borderId="17" xfId="0" applyFont="1" applyFill="1" applyBorder="1" applyAlignment="1">
      <alignment horizontal="center" vertical="center" wrapText="1"/>
    </xf>
    <xf numFmtId="0" fontId="1" fillId="9" borderId="47" xfId="0" applyFont="1" applyFill="1" applyBorder="1" applyAlignment="1">
      <alignment horizontal="center" vertical="center" wrapText="1"/>
    </xf>
    <xf numFmtId="0" fontId="1" fillId="9" borderId="48" xfId="0" applyFont="1" applyFill="1" applyBorder="1" applyAlignment="1">
      <alignment horizontal="center" vertical="center" wrapText="1"/>
    </xf>
    <xf numFmtId="0" fontId="1" fillId="9" borderId="49" xfId="0" applyFont="1" applyFill="1" applyBorder="1" applyAlignment="1">
      <alignment horizontal="center" vertical="center" wrapText="1"/>
    </xf>
    <xf numFmtId="0" fontId="1" fillId="10" borderId="30" xfId="0" applyFont="1" applyFill="1" applyBorder="1" applyAlignment="1">
      <alignment horizontal="center" vertical="center" wrapText="1"/>
    </xf>
    <xf numFmtId="0" fontId="8" fillId="5" borderId="20" xfId="0" applyFont="1" applyFill="1" applyBorder="1" applyAlignment="1">
      <alignment horizontal="center" vertical="center" textRotation="90" wrapText="1"/>
    </xf>
    <xf numFmtId="0" fontId="8" fillId="5" borderId="11" xfId="0" applyFont="1" applyFill="1" applyBorder="1" applyAlignment="1">
      <alignment horizontal="center" vertical="center" textRotation="90" wrapText="1"/>
    </xf>
    <xf numFmtId="0" fontId="8" fillId="5" borderId="37" xfId="0" applyFont="1" applyFill="1" applyBorder="1" applyAlignment="1">
      <alignment horizontal="center" vertical="center" textRotation="90" wrapText="1"/>
    </xf>
    <xf numFmtId="0" fontId="8" fillId="5" borderId="12" xfId="0" applyFont="1" applyFill="1" applyBorder="1" applyAlignment="1">
      <alignment horizontal="center" vertical="center" textRotation="90" wrapText="1"/>
    </xf>
    <xf numFmtId="0" fontId="0" fillId="0" borderId="23" xfId="0" applyBorder="1" applyAlignment="1" applyProtection="1">
      <alignment horizontal="center" vertical="center" wrapText="1"/>
      <protection locked="0"/>
    </xf>
    <xf numFmtId="0" fontId="0" fillId="3" borderId="56" xfId="0" applyFill="1" applyBorder="1" applyAlignment="1">
      <alignment horizontal="center" vertical="center" wrapText="1"/>
    </xf>
    <xf numFmtId="0" fontId="0" fillId="3" borderId="52" xfId="0" applyFill="1" applyBorder="1" applyAlignment="1">
      <alignment horizontal="center" vertical="center" wrapText="1"/>
    </xf>
    <xf numFmtId="0" fontId="0" fillId="3" borderId="45" xfId="0" applyFill="1" applyBorder="1" applyAlignment="1">
      <alignment horizontal="center" vertical="center" wrapText="1"/>
    </xf>
    <xf numFmtId="0" fontId="0" fillId="3" borderId="44"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42" xfId="0" applyFill="1" applyBorder="1" applyAlignment="1">
      <alignment horizontal="center" vertical="center" wrapText="1"/>
    </xf>
    <xf numFmtId="0" fontId="0" fillId="3" borderId="21" xfId="0" applyFill="1" applyBorder="1" applyAlignment="1">
      <alignment horizontal="center" vertical="center" wrapText="1"/>
    </xf>
    <xf numFmtId="0" fontId="0" fillId="3" borderId="33" xfId="0" applyFill="1" applyBorder="1" applyAlignment="1">
      <alignment horizontal="center" vertical="center" wrapText="1"/>
    </xf>
    <xf numFmtId="0" fontId="0" fillId="3" borderId="34" xfId="0" applyFill="1" applyBorder="1" applyAlignment="1">
      <alignment horizontal="center" vertical="center" wrapText="1"/>
    </xf>
    <xf numFmtId="0" fontId="0" fillId="3" borderId="3" xfId="0" applyFill="1" applyBorder="1" applyAlignment="1">
      <alignment horizontal="center" vertical="center" wrapText="1"/>
    </xf>
    <xf numFmtId="0" fontId="0" fillId="0" borderId="58" xfId="0" applyFill="1" applyBorder="1" applyAlignment="1" applyProtection="1">
      <alignment horizontal="center" vertical="center" wrapText="1"/>
      <protection locked="0"/>
    </xf>
    <xf numFmtId="0" fontId="0" fillId="0" borderId="46" xfId="0" applyFill="1" applyBorder="1" applyAlignment="1" applyProtection="1">
      <alignment horizontal="center" vertical="center" wrapText="1"/>
      <protection locked="0"/>
    </xf>
    <xf numFmtId="0" fontId="1" fillId="10" borderId="15" xfId="0" applyFont="1" applyFill="1" applyBorder="1" applyAlignment="1">
      <alignment horizontal="center" vertical="center" wrapText="1"/>
    </xf>
    <xf numFmtId="0" fontId="1" fillId="10" borderId="16" xfId="0" applyFont="1" applyFill="1" applyBorder="1" applyAlignment="1">
      <alignment horizontal="center" vertical="center" wrapText="1"/>
    </xf>
    <xf numFmtId="0" fontId="1" fillId="10" borderId="17" xfId="0" applyFont="1" applyFill="1" applyBorder="1" applyAlignment="1">
      <alignment horizontal="center" vertical="center" wrapText="1"/>
    </xf>
    <xf numFmtId="0" fontId="0" fillId="5" borderId="15" xfId="0" applyFill="1" applyBorder="1" applyAlignment="1">
      <alignment horizontal="center" vertical="center" wrapText="1"/>
    </xf>
    <xf numFmtId="0" fontId="0" fillId="5" borderId="16" xfId="0" applyFill="1" applyBorder="1" applyAlignment="1">
      <alignment horizontal="center" vertical="center" wrapText="1"/>
    </xf>
    <xf numFmtId="0" fontId="0" fillId="0" borderId="30" xfId="0" applyFill="1" applyBorder="1" applyAlignment="1" applyProtection="1">
      <alignment horizontal="center" vertical="center" wrapText="1"/>
      <protection locked="0"/>
    </xf>
    <xf numFmtId="0" fontId="0" fillId="0" borderId="57" xfId="0" applyFill="1" applyBorder="1" applyAlignment="1" applyProtection="1">
      <alignment horizontal="center" vertical="center" wrapText="1"/>
      <protection locked="0"/>
    </xf>
    <xf numFmtId="0" fontId="0" fillId="0" borderId="54" xfId="0" applyFill="1" applyBorder="1" applyAlignment="1" applyProtection="1">
      <alignment horizontal="center" vertical="center" wrapText="1"/>
      <protection locked="0"/>
    </xf>
    <xf numFmtId="0" fontId="0" fillId="0" borderId="41" xfId="0" applyFill="1" applyBorder="1" applyAlignment="1" applyProtection="1">
      <alignment horizontal="center" vertical="center" wrapText="1"/>
      <protection locked="0"/>
    </xf>
    <xf numFmtId="0" fontId="0" fillId="0" borderId="53" xfId="0" applyFill="1" applyBorder="1" applyAlignment="1" applyProtection="1">
      <alignment horizontal="center" vertical="center" wrapText="1"/>
      <protection locked="0"/>
    </xf>
    <xf numFmtId="0" fontId="0" fillId="0" borderId="4" xfId="0" applyFill="1" applyBorder="1" applyAlignment="1" applyProtection="1">
      <alignment horizontal="center" vertical="center" wrapText="1"/>
      <protection locked="0"/>
    </xf>
    <xf numFmtId="0" fontId="0" fillId="3" borderId="47" xfId="0" applyFill="1" applyBorder="1" applyAlignment="1">
      <alignment horizontal="center" vertical="center" wrapText="1"/>
    </xf>
    <xf numFmtId="0" fontId="0" fillId="0" borderId="47" xfId="0"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55" xfId="0" applyFill="1" applyBorder="1" applyAlignment="1" applyProtection="1">
      <alignment horizontal="center" vertical="center" wrapText="1"/>
      <protection locked="0"/>
    </xf>
    <xf numFmtId="0" fontId="0" fillId="0" borderId="49" xfId="0" applyFill="1" applyBorder="1" applyAlignment="1" applyProtection="1">
      <alignment horizontal="center" vertical="center" wrapText="1"/>
      <protection locked="0"/>
    </xf>
    <xf numFmtId="0" fontId="0" fillId="3" borderId="55" xfId="0" applyFill="1" applyBorder="1" applyAlignment="1">
      <alignment horizontal="center" vertical="center" wrapText="1"/>
    </xf>
    <xf numFmtId="0" fontId="0" fillId="3" borderId="49" xfId="0" applyFill="1" applyBorder="1" applyAlignment="1">
      <alignment horizontal="center" vertical="center" wrapText="1"/>
    </xf>
    <xf numFmtId="0" fontId="0" fillId="0" borderId="34" xfId="0" applyFill="1" applyBorder="1" applyAlignment="1" applyProtection="1">
      <alignment horizontal="center" vertical="center" wrapText="1"/>
      <protection locked="0"/>
    </xf>
    <xf numFmtId="0" fontId="0" fillId="0" borderId="3" xfId="0"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0" borderId="33" xfId="0" applyFill="1" applyBorder="1" applyAlignment="1" applyProtection="1">
      <alignment horizontal="center" vertical="center" wrapText="1"/>
      <protection locked="0"/>
    </xf>
    <xf numFmtId="0" fontId="0" fillId="0" borderId="42" xfId="0" applyFill="1" applyBorder="1" applyAlignment="1" applyProtection="1">
      <alignment horizontal="center" vertical="center" wrapText="1"/>
      <protection locked="0"/>
    </xf>
    <xf numFmtId="0" fontId="8" fillId="5" borderId="23" xfId="0" applyFont="1" applyFill="1" applyBorder="1" applyAlignment="1">
      <alignment horizontal="center" vertical="center" textRotation="90" wrapText="1"/>
    </xf>
    <xf numFmtId="0" fontId="8" fillId="5" borderId="34" xfId="0" applyFont="1" applyFill="1" applyBorder="1" applyAlignment="1">
      <alignment horizontal="center" vertical="center" textRotation="90" wrapText="1"/>
    </xf>
    <xf numFmtId="0" fontId="8" fillId="5" borderId="44" xfId="0" applyFont="1" applyFill="1" applyBorder="1" applyAlignment="1">
      <alignment horizontal="center" vertical="center" textRotation="90" wrapText="1"/>
    </xf>
    <xf numFmtId="0" fontId="8" fillId="5" borderId="52" xfId="0" applyFont="1" applyFill="1" applyBorder="1" applyAlignment="1">
      <alignment horizontal="center" vertical="center" textRotation="90" wrapText="1"/>
    </xf>
    <xf numFmtId="0" fontId="8" fillId="5" borderId="45" xfId="0" applyFont="1" applyFill="1" applyBorder="1" applyAlignment="1">
      <alignment horizontal="center" vertical="center" textRotation="90" wrapText="1"/>
    </xf>
  </cellXfs>
  <cellStyles count="2">
    <cellStyle name="Hyperlink" xfId="1" builtinId="8"/>
    <cellStyle name="Standaard" xfId="0" builtinId="0"/>
  </cellStyles>
  <dxfs count="0"/>
  <tableStyles count="0" defaultTableStyle="TableStyleMedium2" defaultPivotStyle="PivotStyleLight16"/>
  <colors>
    <mruColors>
      <color rgb="FFFFEA93"/>
      <color rgb="FFFFCC00"/>
      <color rgb="FFADF593"/>
      <color rgb="FF99F27A"/>
      <color rgb="FFB2ECB2"/>
      <color rgb="FFFFFF8F"/>
      <color rgb="FFFFFF6D"/>
      <color rgb="FFFFDC00"/>
      <color rgb="FFFFC800"/>
      <color rgb="FFFFFF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3429000</xdr:colOff>
      <xdr:row>7</xdr:row>
      <xdr:rowOff>0</xdr:rowOff>
    </xdr:to>
    <xdr:pic>
      <xdr:nvPicPr>
        <xdr:cNvPr id="2" name="Afbeelding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0" y="0"/>
          <a:ext cx="3429000" cy="1333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107949</xdr:colOff>
      <xdr:row>0</xdr:row>
      <xdr:rowOff>52916</xdr:rowOff>
    </xdr:from>
    <xdr:to>
      <xdr:col>11</xdr:col>
      <xdr:colOff>1735666</xdr:colOff>
      <xdr:row>2</xdr:row>
      <xdr:rowOff>231322</xdr:rowOff>
    </xdr:to>
    <xdr:pic>
      <xdr:nvPicPr>
        <xdr:cNvPr id="2" name="Afbeelding 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8613663" y="52916"/>
          <a:ext cx="1627717" cy="6682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142875</xdr:colOff>
      <xdr:row>0</xdr:row>
      <xdr:rowOff>0</xdr:rowOff>
    </xdr:from>
    <xdr:to>
      <xdr:col>12</xdr:col>
      <xdr:colOff>1592791</xdr:colOff>
      <xdr:row>2</xdr:row>
      <xdr:rowOff>238125</xdr:rowOff>
    </xdr:to>
    <xdr:pic>
      <xdr:nvPicPr>
        <xdr:cNvPr id="2" name="Afbeelding 1">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9002375" y="0"/>
          <a:ext cx="1449916" cy="7334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107949</xdr:colOff>
      <xdr:row>0</xdr:row>
      <xdr:rowOff>52917</xdr:rowOff>
    </xdr:from>
    <xdr:to>
      <xdr:col>12</xdr:col>
      <xdr:colOff>1735666</xdr:colOff>
      <xdr:row>2</xdr:row>
      <xdr:rowOff>266701</xdr:rowOff>
    </xdr:to>
    <xdr:pic>
      <xdr:nvPicPr>
        <xdr:cNvPr id="3" name="Afbeelding 2">
          <a:extLst>
            <a:ext uri="{FF2B5EF4-FFF2-40B4-BE49-F238E27FC236}">
              <a16:creationId xmlns:a16="http://schemas.microsoft.com/office/drawing/2014/main" xmlns=""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8967449" y="52917"/>
          <a:ext cx="1627717" cy="70908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107949</xdr:colOff>
      <xdr:row>0</xdr:row>
      <xdr:rowOff>52917</xdr:rowOff>
    </xdr:from>
    <xdr:to>
      <xdr:col>14</xdr:col>
      <xdr:colOff>1735666</xdr:colOff>
      <xdr:row>2</xdr:row>
      <xdr:rowOff>257175</xdr:rowOff>
    </xdr:to>
    <xdr:pic>
      <xdr:nvPicPr>
        <xdr:cNvPr id="3" name="Afbeelding 2">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9348449" y="52917"/>
          <a:ext cx="1627717" cy="69955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107949</xdr:colOff>
      <xdr:row>0</xdr:row>
      <xdr:rowOff>52916</xdr:rowOff>
    </xdr:from>
    <xdr:to>
      <xdr:col>11</xdr:col>
      <xdr:colOff>1730904</xdr:colOff>
      <xdr:row>2</xdr:row>
      <xdr:rowOff>132101</xdr:rowOff>
    </xdr:to>
    <xdr:pic>
      <xdr:nvPicPr>
        <xdr:cNvPr id="2" name="Afbeelding 1">
          <a:extLst>
            <a:ext uri="{FF2B5EF4-FFF2-40B4-BE49-F238E27FC236}">
              <a16:creationId xmlns:a16="http://schemas.microsoft.com/office/drawing/2014/main" xmlns=""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8586449" y="52916"/>
          <a:ext cx="1627717" cy="764985"/>
        </a:xfrm>
        <a:prstGeom prst="rect">
          <a:avLst/>
        </a:prstGeom>
      </xdr:spPr>
    </xdr:pic>
    <xdr:clientData/>
  </xdr:twoCellAnchor>
  <xdr:twoCellAnchor editAs="oneCell">
    <xdr:from>
      <xdr:col>11</xdr:col>
      <xdr:colOff>107949</xdr:colOff>
      <xdr:row>0</xdr:row>
      <xdr:rowOff>52916</xdr:rowOff>
    </xdr:from>
    <xdr:to>
      <xdr:col>11</xdr:col>
      <xdr:colOff>1735666</xdr:colOff>
      <xdr:row>2</xdr:row>
      <xdr:rowOff>231322</xdr:rowOff>
    </xdr:to>
    <xdr:pic>
      <xdr:nvPicPr>
        <xdr:cNvPr id="3" name="Afbeelding 2">
          <a:extLst>
            <a:ext uri="{FF2B5EF4-FFF2-40B4-BE49-F238E27FC236}">
              <a16:creationId xmlns:a16="http://schemas.microsoft.com/office/drawing/2014/main" xmlns="" id="{00000000-0008-0000-08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8586449" y="52916"/>
          <a:ext cx="1627717" cy="673706"/>
        </a:xfrm>
        <a:prstGeom prst="rect">
          <a:avLst/>
        </a:prstGeom>
      </xdr:spPr>
    </xdr:pic>
    <xdr:clientData/>
  </xdr:twoCellAnchor>
  <xdr:twoCellAnchor editAs="oneCell">
    <xdr:from>
      <xdr:col>11</xdr:col>
      <xdr:colOff>107949</xdr:colOff>
      <xdr:row>0</xdr:row>
      <xdr:rowOff>52916</xdr:rowOff>
    </xdr:from>
    <xdr:to>
      <xdr:col>11</xdr:col>
      <xdr:colOff>1735666</xdr:colOff>
      <xdr:row>2</xdr:row>
      <xdr:rowOff>231322</xdr:rowOff>
    </xdr:to>
    <xdr:pic>
      <xdr:nvPicPr>
        <xdr:cNvPr id="4" name="Afbeelding 3">
          <a:extLst>
            <a:ext uri="{FF2B5EF4-FFF2-40B4-BE49-F238E27FC236}">
              <a16:creationId xmlns:a16="http://schemas.microsoft.com/office/drawing/2014/main" xmlns="" id="{00000000-0008-0000-08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8586449" y="52916"/>
          <a:ext cx="1627717" cy="673706"/>
        </a:xfrm>
        <a:prstGeom prst="rect">
          <a:avLst/>
        </a:prstGeom>
      </xdr:spPr>
    </xdr:pic>
    <xdr:clientData/>
  </xdr:twoCellAnchor>
  <xdr:twoCellAnchor editAs="oneCell">
    <xdr:from>
      <xdr:col>11</xdr:col>
      <xdr:colOff>107949</xdr:colOff>
      <xdr:row>0</xdr:row>
      <xdr:rowOff>52916</xdr:rowOff>
    </xdr:from>
    <xdr:to>
      <xdr:col>11</xdr:col>
      <xdr:colOff>1735666</xdr:colOff>
      <xdr:row>2</xdr:row>
      <xdr:rowOff>231322</xdr:rowOff>
    </xdr:to>
    <xdr:pic>
      <xdr:nvPicPr>
        <xdr:cNvPr id="5" name="Afbeelding 4">
          <a:extLst>
            <a:ext uri="{FF2B5EF4-FFF2-40B4-BE49-F238E27FC236}">
              <a16:creationId xmlns:a16="http://schemas.microsoft.com/office/drawing/2014/main" xmlns="" id="{00000000-0008-0000-08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9919949" y="52916"/>
          <a:ext cx="1627717" cy="67370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142875</xdr:colOff>
      <xdr:row>0</xdr:row>
      <xdr:rowOff>0</xdr:rowOff>
    </xdr:from>
    <xdr:to>
      <xdr:col>12</xdr:col>
      <xdr:colOff>1592791</xdr:colOff>
      <xdr:row>3</xdr:row>
      <xdr:rowOff>161925</xdr:rowOff>
    </xdr:to>
    <xdr:pic>
      <xdr:nvPicPr>
        <xdr:cNvPr id="2" name="Afbeelding 1">
          <a:extLst>
            <a:ext uri="{FF2B5EF4-FFF2-40B4-BE49-F238E27FC236}">
              <a16:creationId xmlns:a16="http://schemas.microsoft.com/office/drawing/2014/main" xmlns=""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0335875" y="0"/>
          <a:ext cx="1449916" cy="733425"/>
        </a:xfrm>
        <a:prstGeom prst="rect">
          <a:avLst/>
        </a:prstGeom>
      </xdr:spPr>
    </xdr:pic>
    <xdr:clientData/>
  </xdr:twoCellAnchor>
  <xdr:twoCellAnchor editAs="oneCell">
    <xdr:from>
      <xdr:col>12</xdr:col>
      <xdr:colOff>142875</xdr:colOff>
      <xdr:row>0</xdr:row>
      <xdr:rowOff>0</xdr:rowOff>
    </xdr:from>
    <xdr:to>
      <xdr:col>12</xdr:col>
      <xdr:colOff>1592791</xdr:colOff>
      <xdr:row>2</xdr:row>
      <xdr:rowOff>238125</xdr:rowOff>
    </xdr:to>
    <xdr:pic>
      <xdr:nvPicPr>
        <xdr:cNvPr id="3" name="Afbeelding 2">
          <a:extLst>
            <a:ext uri="{FF2B5EF4-FFF2-40B4-BE49-F238E27FC236}">
              <a16:creationId xmlns:a16="http://schemas.microsoft.com/office/drawing/2014/main" xmlns=""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0335875" y="0"/>
          <a:ext cx="1449916" cy="7334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107949</xdr:colOff>
      <xdr:row>0</xdr:row>
      <xdr:rowOff>52917</xdr:rowOff>
    </xdr:from>
    <xdr:to>
      <xdr:col>12</xdr:col>
      <xdr:colOff>1735666</xdr:colOff>
      <xdr:row>2</xdr:row>
      <xdr:rowOff>266701</xdr:rowOff>
    </xdr:to>
    <xdr:pic>
      <xdr:nvPicPr>
        <xdr:cNvPr id="3" name="Afbeelding 2">
          <a:extLst>
            <a:ext uri="{FF2B5EF4-FFF2-40B4-BE49-F238E27FC236}">
              <a16:creationId xmlns:a16="http://schemas.microsoft.com/office/drawing/2014/main" xmlns=""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8967449" y="52917"/>
          <a:ext cx="1627717" cy="709084"/>
        </a:xfrm>
        <a:prstGeom prst="rect">
          <a:avLst/>
        </a:prstGeom>
      </xdr:spPr>
    </xdr:pic>
    <xdr:clientData/>
  </xdr:twoCellAnchor>
  <xdr:twoCellAnchor editAs="oneCell">
    <xdr:from>
      <xdr:col>12</xdr:col>
      <xdr:colOff>107949</xdr:colOff>
      <xdr:row>0</xdr:row>
      <xdr:rowOff>52917</xdr:rowOff>
    </xdr:from>
    <xdr:to>
      <xdr:col>12</xdr:col>
      <xdr:colOff>1735666</xdr:colOff>
      <xdr:row>2</xdr:row>
      <xdr:rowOff>266701</xdr:rowOff>
    </xdr:to>
    <xdr:pic>
      <xdr:nvPicPr>
        <xdr:cNvPr id="4" name="Afbeelding 3">
          <a:extLst>
            <a:ext uri="{FF2B5EF4-FFF2-40B4-BE49-F238E27FC236}">
              <a16:creationId xmlns:a16="http://schemas.microsoft.com/office/drawing/2014/main" xmlns="" id="{00000000-0008-0000-0A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8967449" y="52917"/>
          <a:ext cx="1627717" cy="709084"/>
        </a:xfrm>
        <a:prstGeom prst="rect">
          <a:avLst/>
        </a:prstGeom>
      </xdr:spPr>
    </xdr:pic>
    <xdr:clientData/>
  </xdr:twoCellAnchor>
  <xdr:twoCellAnchor editAs="oneCell">
    <xdr:from>
      <xdr:col>12</xdr:col>
      <xdr:colOff>107949</xdr:colOff>
      <xdr:row>0</xdr:row>
      <xdr:rowOff>52917</xdr:rowOff>
    </xdr:from>
    <xdr:to>
      <xdr:col>12</xdr:col>
      <xdr:colOff>1735666</xdr:colOff>
      <xdr:row>2</xdr:row>
      <xdr:rowOff>266701</xdr:rowOff>
    </xdr:to>
    <xdr:pic>
      <xdr:nvPicPr>
        <xdr:cNvPr id="5" name="Afbeelding 4">
          <a:extLst>
            <a:ext uri="{FF2B5EF4-FFF2-40B4-BE49-F238E27FC236}">
              <a16:creationId xmlns:a16="http://schemas.microsoft.com/office/drawing/2014/main" xmlns="" id="{00000000-0008-0000-0A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0300949" y="52917"/>
          <a:ext cx="1627717" cy="70908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14</xdr:col>
      <xdr:colOff>107949</xdr:colOff>
      <xdr:row>0</xdr:row>
      <xdr:rowOff>52917</xdr:rowOff>
    </xdr:from>
    <xdr:to>
      <xdr:col>14</xdr:col>
      <xdr:colOff>1735666</xdr:colOff>
      <xdr:row>2</xdr:row>
      <xdr:rowOff>257175</xdr:rowOff>
    </xdr:to>
    <xdr:pic>
      <xdr:nvPicPr>
        <xdr:cNvPr id="3" name="Afbeelding 2">
          <a:extLst>
            <a:ext uri="{FF2B5EF4-FFF2-40B4-BE49-F238E27FC236}">
              <a16:creationId xmlns:a16="http://schemas.microsoft.com/office/drawing/2014/main" xmlns="" id="{00000000-0008-0000-0B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9348449" y="52917"/>
          <a:ext cx="1627717" cy="699558"/>
        </a:xfrm>
        <a:prstGeom prst="rect">
          <a:avLst/>
        </a:prstGeom>
      </xdr:spPr>
    </xdr:pic>
    <xdr:clientData/>
  </xdr:twoCellAnchor>
  <xdr:twoCellAnchor editAs="oneCell">
    <xdr:from>
      <xdr:col>14</xdr:col>
      <xdr:colOff>107949</xdr:colOff>
      <xdr:row>0</xdr:row>
      <xdr:rowOff>52917</xdr:rowOff>
    </xdr:from>
    <xdr:to>
      <xdr:col>14</xdr:col>
      <xdr:colOff>1735666</xdr:colOff>
      <xdr:row>2</xdr:row>
      <xdr:rowOff>257175</xdr:rowOff>
    </xdr:to>
    <xdr:pic>
      <xdr:nvPicPr>
        <xdr:cNvPr id="4" name="Afbeelding 3">
          <a:extLst>
            <a:ext uri="{FF2B5EF4-FFF2-40B4-BE49-F238E27FC236}">
              <a16:creationId xmlns:a16="http://schemas.microsoft.com/office/drawing/2014/main" xmlns="" id="{00000000-0008-0000-0B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9348449" y="52917"/>
          <a:ext cx="1627717" cy="699558"/>
        </a:xfrm>
        <a:prstGeom prst="rect">
          <a:avLst/>
        </a:prstGeom>
      </xdr:spPr>
    </xdr:pic>
    <xdr:clientData/>
  </xdr:twoCellAnchor>
  <xdr:twoCellAnchor editAs="oneCell">
    <xdr:from>
      <xdr:col>14</xdr:col>
      <xdr:colOff>107949</xdr:colOff>
      <xdr:row>0</xdr:row>
      <xdr:rowOff>52917</xdr:rowOff>
    </xdr:from>
    <xdr:to>
      <xdr:col>14</xdr:col>
      <xdr:colOff>1735666</xdr:colOff>
      <xdr:row>2</xdr:row>
      <xdr:rowOff>257175</xdr:rowOff>
    </xdr:to>
    <xdr:pic>
      <xdr:nvPicPr>
        <xdr:cNvPr id="5" name="Afbeelding 4">
          <a:extLst>
            <a:ext uri="{FF2B5EF4-FFF2-40B4-BE49-F238E27FC236}">
              <a16:creationId xmlns:a16="http://schemas.microsoft.com/office/drawing/2014/main" xmlns="" id="{00000000-0008-0000-0B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0681949" y="52917"/>
          <a:ext cx="1627717" cy="699558"/>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o.desutter@katholiekonderwijs.vlaanderen"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sheetPr>
    <pageSetUpPr fitToPage="1"/>
  </sheetPr>
  <dimension ref="A1:B26"/>
  <sheetViews>
    <sheetView workbookViewId="0">
      <selection activeCell="A16" sqref="A16"/>
    </sheetView>
  </sheetViews>
  <sheetFormatPr defaultRowHeight="15"/>
  <cols>
    <col min="1" max="1" width="51.5703125" customWidth="1"/>
    <col min="2" max="2" width="134.28515625" customWidth="1"/>
  </cols>
  <sheetData>
    <row r="1" spans="1:2">
      <c r="B1" t="s">
        <v>0</v>
      </c>
    </row>
    <row r="2" spans="1:2">
      <c r="B2" s="66" t="s">
        <v>1</v>
      </c>
    </row>
    <row r="3" spans="1:2">
      <c r="B3" s="66"/>
    </row>
    <row r="5" spans="1:2">
      <c r="B5" t="s">
        <v>2</v>
      </c>
    </row>
    <row r="6" spans="1:2">
      <c r="B6" s="7" t="s">
        <v>3</v>
      </c>
    </row>
    <row r="8" spans="1:2" s="8" customFormat="1">
      <c r="A8" s="67" t="s">
        <v>4</v>
      </c>
      <c r="B8" s="67"/>
    </row>
    <row r="9" spans="1:2" s="8" customFormat="1">
      <c r="A9" s="67" t="s">
        <v>5</v>
      </c>
      <c r="B9" s="67"/>
    </row>
    <row r="10" spans="1:2" s="8" customFormat="1">
      <c r="A10" s="68" t="s">
        <v>6</v>
      </c>
      <c r="B10" s="68"/>
    </row>
    <row r="11" spans="1:2" s="8" customFormat="1">
      <c r="A11" s="69" t="s">
        <v>7</v>
      </c>
      <c r="B11" s="69"/>
    </row>
    <row r="12" spans="1:2" s="8" customFormat="1">
      <c r="A12" s="70" t="s">
        <v>8</v>
      </c>
      <c r="B12" s="70"/>
    </row>
    <row r="13" spans="1:2" s="8" customFormat="1">
      <c r="A13" s="71" t="s">
        <v>9</v>
      </c>
      <c r="B13" s="71"/>
    </row>
    <row r="14" spans="1:2" s="8" customFormat="1">
      <c r="A14" s="67"/>
      <c r="B14" s="67"/>
    </row>
    <row r="15" spans="1:2" s="8" customFormat="1">
      <c r="A15" s="67" t="s">
        <v>10</v>
      </c>
      <c r="B15" s="67"/>
    </row>
    <row r="16" spans="1:2" s="8" customFormat="1" ht="16.5" customHeight="1">
      <c r="A16" s="58"/>
      <c r="B16" s="58"/>
    </row>
    <row r="17" spans="1:2" s="8" customFormat="1" ht="31.5" customHeight="1">
      <c r="A17" s="66" t="s">
        <v>11</v>
      </c>
      <c r="B17" s="66"/>
    </row>
    <row r="18" spans="1:2" s="8" customFormat="1">
      <c r="A18" s="67"/>
      <c r="B18" s="67"/>
    </row>
    <row r="19" spans="1:2">
      <c r="A19" s="67" t="s">
        <v>12</v>
      </c>
      <c r="B19" s="67"/>
    </row>
    <row r="21" spans="1:2">
      <c r="A21" s="66" t="s">
        <v>13</v>
      </c>
      <c r="B21" s="66"/>
    </row>
    <row r="23" spans="1:2">
      <c r="A23" s="67" t="s">
        <v>14</v>
      </c>
      <c r="B23" s="67"/>
    </row>
    <row r="24" spans="1:2">
      <c r="A24" s="67" t="s">
        <v>15</v>
      </c>
      <c r="B24" s="67"/>
    </row>
    <row r="26" spans="1:2">
      <c r="A26" s="67" t="s">
        <v>16</v>
      </c>
      <c r="B26" s="67"/>
    </row>
  </sheetData>
  <mergeCells count="16">
    <mergeCell ref="A14:B14"/>
    <mergeCell ref="A15:B15"/>
    <mergeCell ref="A17:B17"/>
    <mergeCell ref="A18:B18"/>
    <mergeCell ref="B2:B3"/>
    <mergeCell ref="A8:B8"/>
    <mergeCell ref="A9:B9"/>
    <mergeCell ref="A10:B10"/>
    <mergeCell ref="A11:B11"/>
    <mergeCell ref="A12:B12"/>
    <mergeCell ref="A13:B13"/>
    <mergeCell ref="A21:B21"/>
    <mergeCell ref="A26:B26"/>
    <mergeCell ref="A23:B23"/>
    <mergeCell ref="A24:B24"/>
    <mergeCell ref="A19:B19"/>
  </mergeCells>
  <hyperlinks>
    <hyperlink ref="B6" r:id="rId1"/>
  </hyperlinks>
  <pageMargins left="0.7" right="0.7" top="0.75" bottom="0.75" header="0.3" footer="0.3"/>
  <pageSetup paperSize="9" scale="70" orientation="landscape" r:id="rId2"/>
  <drawing r:id="rId3"/>
</worksheet>
</file>

<file path=xl/worksheets/sheet10.xml><?xml version="1.0" encoding="utf-8"?>
<worksheet xmlns="http://schemas.openxmlformats.org/spreadsheetml/2006/main" xmlns:r="http://schemas.openxmlformats.org/officeDocument/2006/relationships">
  <dimension ref="A1:O40"/>
  <sheetViews>
    <sheetView zoomScale="80" zoomScaleNormal="80" workbookViewId="0">
      <selection activeCell="A4" sqref="A4:C4"/>
    </sheetView>
  </sheetViews>
  <sheetFormatPr defaultRowHeight="15"/>
  <cols>
    <col min="1" max="1" width="4.7109375" style="1" customWidth="1"/>
    <col min="2" max="2" width="8.7109375" style="1" hidden="1" customWidth="1"/>
    <col min="3" max="3" width="4.7109375" style="1" customWidth="1"/>
    <col min="4" max="4" width="45.7109375" style="2" customWidth="1"/>
    <col min="5" max="7" width="45.7109375" style="1" customWidth="1"/>
    <col min="8" max="11" width="5.7109375" style="1" customWidth="1"/>
    <col min="12" max="12" width="87.7109375" style="1" customWidth="1"/>
    <col min="13" max="13" width="27" style="1" customWidth="1"/>
    <col min="14" max="14" width="9.140625" style="1"/>
    <col min="15" max="15" width="20" style="2" hidden="1" customWidth="1"/>
    <col min="16" max="16384" width="9.140625" style="1"/>
  </cols>
  <sheetData>
    <row r="1" spans="1:15" ht="20.100000000000001" customHeight="1" thickBot="1">
      <c r="A1" s="254" t="s">
        <v>352</v>
      </c>
      <c r="B1" s="255"/>
      <c r="C1" s="255"/>
      <c r="D1" s="255"/>
      <c r="E1" s="18" t="s">
        <v>334</v>
      </c>
      <c r="F1" s="18" t="s">
        <v>335</v>
      </c>
      <c r="G1" s="18" t="s">
        <v>336</v>
      </c>
      <c r="H1" s="254" t="s">
        <v>337</v>
      </c>
      <c r="I1" s="255"/>
      <c r="J1" s="255"/>
      <c r="K1" s="265"/>
      <c r="L1" s="251" t="s">
        <v>338</v>
      </c>
      <c r="M1" s="262"/>
      <c r="O1" s="2" t="s">
        <v>339</v>
      </c>
    </row>
    <row r="2" spans="1:15" ht="20.100000000000001" customHeight="1" thickBot="1">
      <c r="A2" s="256"/>
      <c r="B2" s="257"/>
      <c r="C2" s="257"/>
      <c r="D2" s="257"/>
      <c r="E2" s="47"/>
      <c r="F2" s="47"/>
      <c r="G2" s="47"/>
      <c r="H2" s="266" t="s">
        <v>340</v>
      </c>
      <c r="I2" s="268" t="s">
        <v>341</v>
      </c>
      <c r="J2" s="268" t="s">
        <v>342</v>
      </c>
      <c r="K2" s="245" t="s">
        <v>353</v>
      </c>
      <c r="L2" s="252"/>
      <c r="M2" s="263"/>
      <c r="O2" s="2" t="str">
        <f>D4</f>
        <v>A</v>
      </c>
    </row>
    <row r="3" spans="1:15" ht="23.25" customHeight="1" thickBot="1">
      <c r="A3" s="222" t="s">
        <v>343</v>
      </c>
      <c r="B3" s="223"/>
      <c r="C3" s="224"/>
      <c r="D3" s="222" t="s">
        <v>344</v>
      </c>
      <c r="E3" s="258"/>
      <c r="F3" s="258"/>
      <c r="G3" s="259"/>
      <c r="H3" s="267"/>
      <c r="I3" s="269"/>
      <c r="J3" s="269"/>
      <c r="K3" s="246"/>
      <c r="L3" s="253"/>
      <c r="M3" s="264"/>
      <c r="O3" s="2" t="str">
        <f>E4</f>
        <v>B</v>
      </c>
    </row>
    <row r="4" spans="1:15" ht="26.25" customHeight="1" thickBot="1">
      <c r="A4" s="226">
        <v>3</v>
      </c>
      <c r="B4" s="227"/>
      <c r="C4" s="227"/>
      <c r="D4" s="19" t="s">
        <v>345</v>
      </c>
      <c r="E4" s="20" t="s">
        <v>346</v>
      </c>
      <c r="F4" s="20" t="s">
        <v>347</v>
      </c>
      <c r="G4" s="21" t="s">
        <v>348</v>
      </c>
      <c r="H4" s="48">
        <v>0.3</v>
      </c>
      <c r="I4" s="49">
        <v>0.5</v>
      </c>
      <c r="J4" s="49">
        <v>0.2</v>
      </c>
      <c r="K4" s="247"/>
      <c r="L4" s="260" t="s">
        <v>349</v>
      </c>
      <c r="M4" s="261"/>
      <c r="O4" s="2" t="str">
        <f>F4</f>
        <v>C</v>
      </c>
    </row>
    <row r="5" spans="1:15" ht="15" customHeight="1">
      <c r="A5" s="188" t="s">
        <v>20</v>
      </c>
      <c r="B5" s="228">
        <f>INDEX('STEM doelen'!$P$99:$AS$104,1,$A$4)</f>
        <v>6</v>
      </c>
      <c r="C5" s="225" t="str">
        <f>IF(B5&gt;0,INDEX('STEM doelen'!$A$1:$F$97,B5-1,2),"")</f>
        <v>1.2.1</v>
      </c>
      <c r="D5" s="191" t="str">
        <f>IF(B5&gt;0,INDEX('STEM doelen'!$A$1:$F$97,B5-1,3),"")</f>
        <v>Computationeel denken : problemen (her)formuleren</v>
      </c>
      <c r="E5" s="191"/>
      <c r="F5" s="191"/>
      <c r="G5" s="192"/>
      <c r="H5" s="193" t="s">
        <v>348</v>
      </c>
      <c r="I5" s="195" t="s">
        <v>345</v>
      </c>
      <c r="J5" s="197" t="s">
        <v>348</v>
      </c>
      <c r="K5" s="274" t="str">
        <f>IF(COUNTA(H5:J6)&gt;2,CHAR(ROUND((CODE(H5)-64)*$H$4+(CODE(I5)-64)*$I$4+(CODE(J5)-64)*$J$4,0)+64),"")</f>
        <v>C</v>
      </c>
      <c r="L5" s="237"/>
      <c r="M5" s="238"/>
      <c r="O5" s="2" t="str">
        <f>G4</f>
        <v>D</v>
      </c>
    </row>
    <row r="6" spans="1:15" ht="45" customHeight="1">
      <c r="A6" s="189"/>
      <c r="B6" s="204"/>
      <c r="C6" s="205"/>
      <c r="D6" s="22" t="str">
        <f>IF(B5&gt;0,INDEX('STEM doelen'!$A$1:$F$97,B5,3),"")</f>
        <v>Een probleem (her)formuleren, zodat het door een computer of ander gereedschap kan worden opgelost, lukt zelden.</v>
      </c>
      <c r="E6" s="22" t="str">
        <f>IF(B5&gt;0,INDEX('STEM doelen'!$A$1:$F$97,B5,4),"")</f>
        <v xml:space="preserve"> </v>
      </c>
      <c r="F6" s="22" t="str">
        <f>IF(B5&gt;0,INDEX('STEM doelen'!$A$1:$F$97,B5,5),"")</f>
        <v>Een probleem (her)formuleren, zodat het door een computer of ander gereedschap kan worden opgelost, lukt met hulp.</v>
      </c>
      <c r="G6" s="23" t="str">
        <f>IF(B5&gt;0,INDEX('STEM doelen'!$A$1:$F$97,B5,6),"")</f>
        <v>Een probleem (her)formuleren, zodat het door een computer of ander gereedschap kan worden opgelost, lukt zelfstandig.</v>
      </c>
      <c r="H6" s="194"/>
      <c r="I6" s="196"/>
      <c r="J6" s="198"/>
      <c r="K6" s="272"/>
      <c r="L6" s="194"/>
      <c r="M6" s="234"/>
    </row>
    <row r="7" spans="1:15" ht="15" customHeight="1">
      <c r="A7" s="189"/>
      <c r="B7" s="203">
        <f>INDEX('STEM doelen'!$P$99:$AS$104,2,$A$4)</f>
        <v>36</v>
      </c>
      <c r="C7" s="205" t="str">
        <f>IF(B7&gt;0,INDEX('STEM doelen'!$A$1:$F$97,B7-1,2),"")</f>
        <v>3.10</v>
      </c>
      <c r="D7" s="78" t="str">
        <f>IF(B7&gt;0,INDEX('STEM doelen'!$A$1:$F$97,B7-1,3),"")</f>
        <v>Ontwerpvaardigheden : ontwerpen</v>
      </c>
      <c r="E7" s="78"/>
      <c r="F7" s="78"/>
      <c r="G7" s="79"/>
      <c r="H7" s="199"/>
      <c r="I7" s="201"/>
      <c r="J7" s="202"/>
      <c r="K7" s="271" t="str">
        <f>IF(COUNTA(H7:J8)&gt;2,CHAR(ROUND((CODE(H7)-64)*$H$4+(CODE(I7)-64)*$I$4+(CODE(J7)-64)*$J$4,0)+64),"")</f>
        <v/>
      </c>
      <c r="L7" s="194"/>
      <c r="M7" s="234"/>
    </row>
    <row r="8" spans="1:15" ht="45" customHeight="1">
      <c r="A8" s="189"/>
      <c r="B8" s="204"/>
      <c r="C8" s="205"/>
      <c r="D8" s="22" t="str">
        <f>IF(B7&gt;0,INDEX('STEM doelen'!$A$1:$F$97,B7,3),"")</f>
        <v>Een tekening van een ontwerp, met vooropgestelde criteria, maken lukt zelden.</v>
      </c>
      <c r="E8" s="22" t="str">
        <f>IF(B7&gt;0,INDEX('STEM doelen'!$A$1:$F$97,B7,4),"")</f>
        <v>Een tekening van een ontwerp, met vooropgestelde criteria,  maken lukt met hulp.</v>
      </c>
      <c r="F8" s="22" t="str">
        <f>IF(B7&gt;0,INDEX('STEM doelen'!$A$1:$F$97,B7,5),"")</f>
        <v>Een tekening van een ontwerp, met vooropgestelde criteria,  maken lukt zelfstandig.</v>
      </c>
      <c r="G8" s="23" t="str">
        <f>IF(B7&gt;0,INDEX('STEM doelen'!$A$1:$F$97,B7,6),"")</f>
        <v>Een correcte tekening van een ontwerp, met vooropgestelde criteria,  maken lukt zelfstandig.</v>
      </c>
      <c r="H8" s="200"/>
      <c r="I8" s="195"/>
      <c r="J8" s="197"/>
      <c r="K8" s="272"/>
      <c r="L8" s="194"/>
      <c r="M8" s="234"/>
    </row>
    <row r="9" spans="1:15" ht="15" customHeight="1">
      <c r="A9" s="189"/>
      <c r="B9" s="203">
        <f>INDEX('STEM doelen'!$P$99:$AS$104,3,$A$4)</f>
        <v>40</v>
      </c>
      <c r="C9" s="205" t="str">
        <f>IF(B9&gt;0,INDEX('STEM doelen'!$A$1:$F$97,B9-1,2),"")</f>
        <v>3.12</v>
      </c>
      <c r="D9" s="78" t="str">
        <f>IF(B9&gt;0,INDEX('STEM doelen'!$A$1:$F$97,B9-1,3),"")</f>
        <v>Ontwerpvaardigheden : testen</v>
      </c>
      <c r="E9" s="78"/>
      <c r="F9" s="78"/>
      <c r="G9" s="79"/>
      <c r="H9" s="199"/>
      <c r="I9" s="201"/>
      <c r="J9" s="202"/>
      <c r="K9" s="271" t="str">
        <f t="shared" ref="K9" si="0">IF(COUNTA(H9:J10)&gt;2,CHAR(ROUND((CODE(H9)-64)*$H$4+(CODE(I9)-64)*$I$4+(CODE(J9)-64)*$J$4,0)+64),"")</f>
        <v/>
      </c>
      <c r="L9" s="194"/>
      <c r="M9" s="234"/>
    </row>
    <row r="10" spans="1:15" ht="45" customHeight="1">
      <c r="A10" s="189"/>
      <c r="B10" s="204"/>
      <c r="C10" s="205"/>
      <c r="D10" s="22" t="str">
        <f>IF(B9&gt;0,INDEX('STEM doelen'!$A$1:$F$97,B9,3),"")</f>
        <v>Een bestaande realisatie, volgens de vakspecifieke kennis en vaardigheden, toetsen aan de vooropgestelde criteria lukt zelden.</v>
      </c>
      <c r="E10" s="22" t="str">
        <f>IF(B9&gt;0,INDEX('STEM doelen'!$A$1:$F$97,B9,4),"")</f>
        <v xml:space="preserve"> </v>
      </c>
      <c r="F10" s="22" t="str">
        <f>IF(B9&gt;0,INDEX('STEM doelen'!$A$1:$F$97,B9,5),"")</f>
        <v>Een bestaande realisatie, volgens de vakspecifieke kennis en vaardigheden, toetsen aan de vooropgestelde criteria lukt met hulp.</v>
      </c>
      <c r="G10" s="23" t="str">
        <f>IF(B9&gt;0,INDEX('STEM doelen'!$A$1:$F$97,B9,6),"")</f>
        <v>Een bestaande realisatie, volgens de vakspecifieke kennis en vaardigheden, toetsen aan vooropgestelde criteria lukt zelfstandig.</v>
      </c>
      <c r="H10" s="200"/>
      <c r="I10" s="195"/>
      <c r="J10" s="197"/>
      <c r="K10" s="272"/>
      <c r="L10" s="194"/>
      <c r="M10" s="234"/>
    </row>
    <row r="11" spans="1:15" ht="15" customHeight="1">
      <c r="A11" s="189"/>
      <c r="B11" s="203">
        <f>INDEX('STEM doelen'!$P$99:$AS$104,4,$A$4)</f>
        <v>0</v>
      </c>
      <c r="C11" s="205" t="str">
        <f>IF(B11&gt;0,INDEX('STEM doelen'!$A$1:$F$97,B11-1,2),"")</f>
        <v/>
      </c>
      <c r="D11" s="78" t="str">
        <f>IF(B11&gt;0,INDEX('STEM doelen'!$A$1:$F$97,B11-1,3),"")</f>
        <v/>
      </c>
      <c r="E11" s="78"/>
      <c r="F11" s="78"/>
      <c r="G11" s="79"/>
      <c r="H11" s="199"/>
      <c r="I11" s="201"/>
      <c r="J11" s="202"/>
      <c r="K11" s="271" t="str">
        <f t="shared" ref="K11" si="1">IF(COUNTA(H11:J12)&gt;2,CHAR(ROUND((CODE(H11)-64)*$H$4+(CODE(I11)-64)*$I$4+(CODE(J11)-64)*$J$4,0)+64),"")</f>
        <v/>
      </c>
      <c r="L11" s="194"/>
      <c r="M11" s="234"/>
    </row>
    <row r="12" spans="1:15" ht="45" customHeight="1">
      <c r="A12" s="189"/>
      <c r="B12" s="204"/>
      <c r="C12" s="205"/>
      <c r="D12" s="22" t="str">
        <f>IF(B11&gt;0,INDEX('STEM doelen'!$A$1:$F$97,B11,3),"")</f>
        <v/>
      </c>
      <c r="E12" s="22" t="str">
        <f>IF(B11&gt;0,INDEX('STEM doelen'!$A$1:$F$97,B11,4),"")</f>
        <v/>
      </c>
      <c r="F12" s="22" t="str">
        <f>IF(B11&gt;0,INDEX('STEM doelen'!$A$1:$F$97,B11,5),"")</f>
        <v/>
      </c>
      <c r="G12" s="23" t="str">
        <f>IF(B11&gt;0,INDEX('STEM doelen'!$A$1:$F$97,B11,6),"")</f>
        <v/>
      </c>
      <c r="H12" s="200"/>
      <c r="I12" s="195"/>
      <c r="J12" s="197"/>
      <c r="K12" s="272"/>
      <c r="L12" s="194"/>
      <c r="M12" s="234"/>
    </row>
    <row r="13" spans="1:15" ht="15" customHeight="1">
      <c r="A13" s="189"/>
      <c r="B13" s="203">
        <f>INDEX('STEM doelen'!$P$99:$AS$104,5,$A$4)</f>
        <v>0</v>
      </c>
      <c r="C13" s="205" t="str">
        <f>IF(B13&gt;0,INDEX('STEM doelen'!$A$1:$F$97,B13-1,2),"")</f>
        <v/>
      </c>
      <c r="D13" s="78" t="str">
        <f>IF(B13&gt;0,INDEX('STEM doelen'!$A$1:$F$97,B13-1,3),"")</f>
        <v/>
      </c>
      <c r="E13" s="78"/>
      <c r="F13" s="78"/>
      <c r="G13" s="79"/>
      <c r="H13" s="199"/>
      <c r="I13" s="201"/>
      <c r="J13" s="202"/>
      <c r="K13" s="271" t="str">
        <f t="shared" ref="K13" si="2">IF(COUNTA(H13:J14)&gt;2,CHAR(ROUND((CODE(H13)-64)*$H$4+(CODE(I13)-64)*$I$4+(CODE(J13)-64)*$J$4,0)+64),"")</f>
        <v/>
      </c>
      <c r="L13" s="194"/>
      <c r="M13" s="234"/>
    </row>
    <row r="14" spans="1:15" ht="45" customHeight="1">
      <c r="A14" s="189"/>
      <c r="B14" s="204"/>
      <c r="C14" s="205"/>
      <c r="D14" s="22" t="str">
        <f>IF(B13&gt;0,INDEX('STEM doelen'!$A$1:$F$97,B13,3),"")</f>
        <v/>
      </c>
      <c r="E14" s="22" t="str">
        <f>IF(B13&gt;0,INDEX('STEM doelen'!$A$1:$F$97,B13,4),"")</f>
        <v/>
      </c>
      <c r="F14" s="22" t="str">
        <f>IF(B13&gt;0,INDEX('STEM doelen'!$A$1:$F$97,B13,5),"")</f>
        <v/>
      </c>
      <c r="G14" s="23" t="str">
        <f>IF(B13&gt;0,INDEX('STEM doelen'!$A$1:$F$97,B13,6),"")</f>
        <v/>
      </c>
      <c r="H14" s="200"/>
      <c r="I14" s="195"/>
      <c r="J14" s="197"/>
      <c r="K14" s="272"/>
      <c r="L14" s="194"/>
      <c r="M14" s="234"/>
    </row>
    <row r="15" spans="1:15" ht="15" customHeight="1">
      <c r="A15" s="189"/>
      <c r="B15" s="203">
        <f>INDEX('STEM doelen'!$P$99:$AS$104,6,$A$4)</f>
        <v>0</v>
      </c>
      <c r="C15" s="205" t="str">
        <f>IF(B15&gt;0,INDEX('STEM doelen'!$A$1:$F$97,B15-1,2),"")</f>
        <v/>
      </c>
      <c r="D15" s="78" t="str">
        <f>IF(B15&gt;0,INDEX('STEM doelen'!$A$1:$F$97,B15-1,3),"")</f>
        <v/>
      </c>
      <c r="E15" s="78"/>
      <c r="F15" s="78"/>
      <c r="G15" s="79"/>
      <c r="H15" s="199"/>
      <c r="I15" s="201"/>
      <c r="J15" s="202"/>
      <c r="K15" s="271" t="str">
        <f t="shared" ref="K15" si="3">IF(COUNTA(H15:J16)&gt;2,CHAR(ROUND((CODE(H15)-64)*$H$4+(CODE(I15)-64)*$I$4+(CODE(J15)-64)*$J$4,0)+64),"")</f>
        <v/>
      </c>
      <c r="L15" s="194"/>
      <c r="M15" s="234"/>
    </row>
    <row r="16" spans="1:15" ht="45" customHeight="1" thickBot="1">
      <c r="A16" s="190"/>
      <c r="B16" s="213"/>
      <c r="C16" s="212"/>
      <c r="D16" s="24" t="str">
        <f>IF(B15&gt;0,INDEX('STEM doelen'!$A$1:$F$97,B15,3),"")</f>
        <v/>
      </c>
      <c r="E16" s="24" t="str">
        <f>IF(B15&gt;0,INDEX('STEM doelen'!$A$1:$F$97,B15,4),"")</f>
        <v/>
      </c>
      <c r="F16" s="24" t="str">
        <f>IF(B15&gt;0,INDEX('STEM doelen'!$A$1:$F$97,B15,5),"")</f>
        <v/>
      </c>
      <c r="G16" s="25" t="str">
        <f>IF(B15&gt;0,INDEX('STEM doelen'!$A$1:$F$97,B15,6),"")</f>
        <v/>
      </c>
      <c r="H16" s="206"/>
      <c r="I16" s="207"/>
      <c r="J16" s="208"/>
      <c r="K16" s="272"/>
      <c r="L16" s="235"/>
      <c r="M16" s="236"/>
    </row>
    <row r="17" spans="1:13" ht="15" customHeight="1">
      <c r="A17" s="248" t="s">
        <v>350</v>
      </c>
      <c r="B17" s="214">
        <f>INDEX('Geint lp doelen'!$Q$68:$AT$73,1,$A$4)</f>
        <v>6</v>
      </c>
      <c r="C17" s="217" t="str">
        <f>IF(B17&gt;0,INDEX('Geint lp doelen'!$A$1:$F$64,$B17-1,2),"")</f>
        <v>B63</v>
      </c>
      <c r="D17" s="209" t="str">
        <f>IF(B17&gt;0,INDEX('Geint lp doelen'!$A$1:$F$64,$B17-1,3),"")</f>
        <v xml:space="preserve">Uit experimentele waarnemingen en technische toepassingen afleiden dat er verschillende soorten krachten bestaan. </v>
      </c>
      <c r="E17" s="209"/>
      <c r="F17" s="209"/>
      <c r="G17" s="210"/>
      <c r="H17" s="219"/>
      <c r="I17" s="220"/>
      <c r="J17" s="270"/>
      <c r="K17" s="271" t="str">
        <f t="shared" ref="K17" si="4">IF(COUNTA(H17:J18)&gt;2,CHAR(ROUND((CODE(H17)-64)*$H$4+(CODE(I17)-64)*$I$4+(CODE(J17)-64)*$J$4,0)+64),"")</f>
        <v/>
      </c>
      <c r="L17" s="237"/>
      <c r="M17" s="238"/>
    </row>
    <row r="18" spans="1:13" ht="45" customHeight="1">
      <c r="A18" s="249"/>
      <c r="B18" s="180"/>
      <c r="C18" s="181"/>
      <c r="D18" s="26" t="str">
        <f>IF($B17&gt;0,INDEX('Geint lp doelen'!$A$1:$F$64,$B17,3),"")</f>
        <v>Het waarnemen van verschillende soorten krachten lukt zelden.</v>
      </c>
      <c r="E18" s="26" t="str">
        <f>IF($B17&gt;0,INDEX('Geint lp doelen'!$A$1:$F$64,$B17,4),"")</f>
        <v>Het waarnemen van verschillende soorten krachten lukt met hulp.</v>
      </c>
      <c r="F18" s="26" t="str">
        <f>IF($B17&gt;0,INDEX('Geint lp doelen'!$A$1:$F$64,$B17,5),"")</f>
        <v>Het waarnemen van verschillende soorten krachten lukt zelfstandig.</v>
      </c>
      <c r="G18" s="27" t="str">
        <f>IF($B17&gt;0,INDEX('Geint lp doelen'!$A$1:$F$64,$B17,6),"")</f>
        <v>Het opzetten van een ondezoek om verschillende krachten waar te nemen lukt zelfstandig.</v>
      </c>
      <c r="H18" s="200"/>
      <c r="I18" s="195"/>
      <c r="J18" s="197"/>
      <c r="K18" s="272"/>
      <c r="L18" s="194"/>
      <c r="M18" s="234"/>
    </row>
    <row r="19" spans="1:13" ht="15" customHeight="1">
      <c r="A19" s="249"/>
      <c r="B19" s="176">
        <f>INDEX('Geint lp doelen'!$Q$68:$AT$73,2,$A$4)</f>
        <v>0</v>
      </c>
      <c r="C19" s="178" t="str">
        <f>IF(B19&gt;0,INDEX('Geint lp doelen'!$A$1:$F$64,$B19-1,2),"")</f>
        <v/>
      </c>
      <c r="D19" s="119" t="str">
        <f>IF(B19&gt;0,INDEX('Geint lp doelen'!$A$1:$F$64,$B19-1,3),"")</f>
        <v/>
      </c>
      <c r="E19" s="119"/>
      <c r="F19" s="119"/>
      <c r="G19" s="211"/>
      <c r="H19" s="199"/>
      <c r="I19" s="201"/>
      <c r="J19" s="202"/>
      <c r="K19" s="271" t="str">
        <f t="shared" ref="K19" si="5">IF(COUNTA(H19:J20)&gt;2,CHAR(ROUND((CODE(H19)-64)*$H$4+(CODE(I19)-64)*$I$4+(CODE(J19)-64)*$J$4,0)+64),"")</f>
        <v/>
      </c>
      <c r="L19" s="194"/>
      <c r="M19" s="234"/>
    </row>
    <row r="20" spans="1:13" ht="45" customHeight="1">
      <c r="A20" s="249"/>
      <c r="B20" s="180"/>
      <c r="C20" s="181"/>
      <c r="D20" s="26" t="str">
        <f>IF($B19&gt;0,INDEX('Geint lp doelen'!$A$1:$F$64,$B19,3),"")</f>
        <v/>
      </c>
      <c r="E20" s="26" t="str">
        <f>IF($B19&gt;0,INDEX('Geint lp doelen'!$A$1:$F$64,$B19,4),"")</f>
        <v/>
      </c>
      <c r="F20" s="26" t="str">
        <f>IF($B19&gt;0,INDEX('Geint lp doelen'!$A$1:$F$64,$B19,5),"")</f>
        <v/>
      </c>
      <c r="G20" s="27" t="str">
        <f>IF($B19&gt;0,INDEX('Geint lp doelen'!$A$1:$F$64,$B19,6),"")</f>
        <v/>
      </c>
      <c r="H20" s="200"/>
      <c r="I20" s="195"/>
      <c r="J20" s="197"/>
      <c r="K20" s="272"/>
      <c r="L20" s="194"/>
      <c r="M20" s="234"/>
    </row>
    <row r="21" spans="1:13" ht="15" customHeight="1">
      <c r="A21" s="249"/>
      <c r="B21" s="176">
        <f>INDEX('Geint lp doelen'!$Q$68:$AT$73,3,$A$4)</f>
        <v>0</v>
      </c>
      <c r="C21" s="178" t="str">
        <f>IF(B21&gt;0,INDEX('Geint lp doelen'!$A$1:$F$64,$B21-1,2),"")</f>
        <v/>
      </c>
      <c r="D21" s="119" t="str">
        <f>IF(B21&gt;0,INDEX('Geint lp doelen'!$A$1:$F$64,$B21-1,3),"")</f>
        <v/>
      </c>
      <c r="E21" s="119"/>
      <c r="F21" s="119"/>
      <c r="G21" s="211"/>
      <c r="H21" s="199"/>
      <c r="I21" s="201"/>
      <c r="J21" s="202"/>
      <c r="K21" s="271" t="str">
        <f t="shared" ref="K21" si="6">IF(COUNTA(H21:J22)&gt;2,CHAR(ROUND((CODE(H21)-64)*$H$4+(CODE(I21)-64)*$I$4+(CODE(J21)-64)*$J$4,0)+64),"")</f>
        <v/>
      </c>
      <c r="L21" s="194"/>
      <c r="M21" s="234"/>
    </row>
    <row r="22" spans="1:13" ht="45" customHeight="1">
      <c r="A22" s="249"/>
      <c r="B22" s="180"/>
      <c r="C22" s="181"/>
      <c r="D22" s="26" t="str">
        <f>IF($B21&gt;0,INDEX('Geint lp doelen'!$A$1:$F$64,$B21,3),"")</f>
        <v/>
      </c>
      <c r="E22" s="26" t="str">
        <f>IF($B21&gt;0,INDEX('Geint lp doelen'!$A$1:$F$64,$B21,4),"")</f>
        <v/>
      </c>
      <c r="F22" s="26" t="str">
        <f>IF($B21&gt;0,INDEX('Geint lp doelen'!$A$1:$F$64,$B21,5),"")</f>
        <v/>
      </c>
      <c r="G22" s="27" t="str">
        <f>IF($B21&gt;0,INDEX('Geint lp doelen'!$A$1:$F$64,$B21,6),"")</f>
        <v/>
      </c>
      <c r="H22" s="200"/>
      <c r="I22" s="195"/>
      <c r="J22" s="197"/>
      <c r="K22" s="272"/>
      <c r="L22" s="194"/>
      <c r="M22" s="234"/>
    </row>
    <row r="23" spans="1:13" ht="15" customHeight="1">
      <c r="A23" s="249"/>
      <c r="B23" s="176">
        <f>INDEX('Geint lp doelen'!$Q$68:$AT$73,4,$A$4)</f>
        <v>0</v>
      </c>
      <c r="C23" s="178" t="str">
        <f>IF(B23&gt;0,INDEX('Geint lp doelen'!$A$1:$F$64,$B23-1,2),"")</f>
        <v/>
      </c>
      <c r="D23" s="119" t="str">
        <f>IF(B23&gt;0,INDEX('Geint lp doelen'!$A$1:$F$64,$B23-1,3),"")</f>
        <v/>
      </c>
      <c r="E23" s="119"/>
      <c r="F23" s="119"/>
      <c r="G23" s="211"/>
      <c r="H23" s="199"/>
      <c r="I23" s="201"/>
      <c r="J23" s="202"/>
      <c r="K23" s="271" t="str">
        <f t="shared" ref="K23" si="7">IF(COUNTA(H23:J24)&gt;2,CHAR(ROUND((CODE(H23)-64)*$H$4+(CODE(I23)-64)*$I$4+(CODE(J23)-64)*$J$4,0)+64),"")</f>
        <v/>
      </c>
      <c r="L23" s="194"/>
      <c r="M23" s="234"/>
    </row>
    <row r="24" spans="1:13" ht="45" customHeight="1">
      <c r="A24" s="249"/>
      <c r="B24" s="180"/>
      <c r="C24" s="181"/>
      <c r="D24" s="26" t="str">
        <f>IF($B23&gt;0,INDEX('Geint lp doelen'!$A$1:$F$64,$B23,3),"")</f>
        <v/>
      </c>
      <c r="E24" s="26" t="str">
        <f>IF($B23&gt;0,INDEX('Geint lp doelen'!$A$1:$F$64,$B23,4),"")</f>
        <v/>
      </c>
      <c r="F24" s="26" t="str">
        <f>IF($B23&gt;0,INDEX('Geint lp doelen'!$A$1:$F$64,$B23,5),"")</f>
        <v/>
      </c>
      <c r="G24" s="27" t="str">
        <f>IF($B23&gt;0,INDEX('Geint lp doelen'!$A$1:$F$64,$B23,6),"")</f>
        <v/>
      </c>
      <c r="H24" s="200"/>
      <c r="I24" s="195"/>
      <c r="J24" s="197"/>
      <c r="K24" s="272"/>
      <c r="L24" s="194"/>
      <c r="M24" s="234"/>
    </row>
    <row r="25" spans="1:13" ht="15" customHeight="1">
      <c r="A25" s="249"/>
      <c r="B25" s="176">
        <f>INDEX('Geint lp doelen'!$Q$68:$AT$73,5,$A$4)</f>
        <v>0</v>
      </c>
      <c r="C25" s="178" t="str">
        <f>IF(B25&gt;0,INDEX('Geint lp doelen'!$A$1:$F$64,$B25-1,2),"")</f>
        <v/>
      </c>
      <c r="D25" s="119" t="str">
        <f>IF(B25&gt;0,INDEX('Geint lp doelen'!$A$1:$F$64,$B25-1,3),"")</f>
        <v/>
      </c>
      <c r="E25" s="119"/>
      <c r="F25" s="119"/>
      <c r="G25" s="211"/>
      <c r="H25" s="199"/>
      <c r="I25" s="201"/>
      <c r="J25" s="202"/>
      <c r="K25" s="271" t="str">
        <f t="shared" ref="K25" si="8">IF(COUNTA(H25:J26)&gt;2,CHAR(ROUND((CODE(H25)-64)*$H$4+(CODE(I25)-64)*$I$4+(CODE(J25)-64)*$J$4,0)+64),"")</f>
        <v/>
      </c>
      <c r="L25" s="194"/>
      <c r="M25" s="234"/>
    </row>
    <row r="26" spans="1:13" ht="45" customHeight="1">
      <c r="A26" s="249"/>
      <c r="B26" s="180"/>
      <c r="C26" s="181"/>
      <c r="D26" s="26" t="str">
        <f>IF($B25&gt;0,INDEX('Geint lp doelen'!$A$1:$F$64,$B25,3),"")</f>
        <v/>
      </c>
      <c r="E26" s="26" t="str">
        <f>IF($B25&gt;0,INDEX('Geint lp doelen'!$A$1:$F$64,$B25,4),"")</f>
        <v/>
      </c>
      <c r="F26" s="26" t="str">
        <f>IF($B25&gt;0,INDEX('Geint lp doelen'!$A$1:$F$64,$B25,5),"")</f>
        <v/>
      </c>
      <c r="G26" s="27" t="str">
        <f>IF($B25&gt;0,INDEX('Geint lp doelen'!$A$1:$F$64,$B25,6),"")</f>
        <v/>
      </c>
      <c r="H26" s="200"/>
      <c r="I26" s="195"/>
      <c r="J26" s="197"/>
      <c r="K26" s="272"/>
      <c r="L26" s="194"/>
      <c r="M26" s="234"/>
    </row>
    <row r="27" spans="1:13" ht="15" customHeight="1">
      <c r="A27" s="249"/>
      <c r="B27" s="176">
        <f>INDEX('Geint lp doelen'!$Q$68:$AT$73,6,$A$4)</f>
        <v>0</v>
      </c>
      <c r="C27" s="178" t="str">
        <f>IF(B27&gt;0,INDEX('Geint lp doelen'!$A$1:$F$64,$B27-1,2),"")</f>
        <v/>
      </c>
      <c r="D27" s="119" t="str">
        <f>IF(B27&gt;0,INDEX('Geint lp doelen'!$A$1:$F$64,$B27-1,3),"")</f>
        <v/>
      </c>
      <c r="E27" s="119"/>
      <c r="F27" s="119"/>
      <c r="G27" s="211"/>
      <c r="H27" s="199"/>
      <c r="I27" s="201"/>
      <c r="J27" s="202"/>
      <c r="K27" s="271" t="str">
        <f t="shared" ref="K27" si="9">IF(COUNTA(H27:J28)&gt;2,CHAR(ROUND((CODE(H27)-64)*$H$4+(CODE(I27)-64)*$I$4+(CODE(J27)-64)*$J$4,0)+64),"")</f>
        <v/>
      </c>
      <c r="L27" s="194"/>
      <c r="M27" s="234"/>
    </row>
    <row r="28" spans="1:13" ht="45" customHeight="1" thickBot="1">
      <c r="A28" s="250"/>
      <c r="B28" s="177"/>
      <c r="C28" s="179"/>
      <c r="D28" s="28" t="str">
        <f>IF($B27&gt;0,INDEX('Geint lp doelen'!$A$1:$F$64,$B27,3),"")</f>
        <v/>
      </c>
      <c r="E28" s="28" t="str">
        <f>IF($B27&gt;0,INDEX('Geint lp doelen'!$A$1:$F$64,$B27,4),"")</f>
        <v/>
      </c>
      <c r="F28" s="28" t="str">
        <f>IF($B27&gt;0,INDEX('Geint lp doelen'!$A$1:$F$64,$B27,5),"")</f>
        <v/>
      </c>
      <c r="G28" s="29" t="str">
        <f>IF($B27&gt;0,INDEX('Geint lp doelen'!$A$1:$F$64,$B27,6),"")</f>
        <v/>
      </c>
      <c r="H28" s="206"/>
      <c r="I28" s="207"/>
      <c r="J28" s="208"/>
      <c r="K28" s="272"/>
      <c r="L28" s="235"/>
      <c r="M28" s="236"/>
    </row>
    <row r="29" spans="1:13" ht="15" customHeight="1">
      <c r="A29" s="229" t="s">
        <v>310</v>
      </c>
      <c r="B29" s="182">
        <f>INDEX('Voeten- extra doelen'!$Q$32:$AT$37,1,$A$4)</f>
        <v>4</v>
      </c>
      <c r="C29" s="184" t="str">
        <f>IF(B29&gt;0,INDEX('Voeten- extra doelen'!$A$1:$F$14,$B29-1,2),"")</f>
        <v>E1</v>
      </c>
      <c r="D29" s="152" t="str">
        <f>IF(B29&gt;0,INDEX('Voeten- extra doelen'!$A$1:$F$28,$B29-1,3),"")</f>
        <v>De brugconstructie overspant de opgelegde afstand van 70 cm.</v>
      </c>
      <c r="E29" s="152"/>
      <c r="F29" s="152"/>
      <c r="G29" s="153"/>
      <c r="H29" s="219"/>
      <c r="I29" s="220"/>
      <c r="J29" s="270"/>
      <c r="K29" s="271" t="str">
        <f t="shared" ref="K29" si="10">IF(COUNTA(H29:J30)&gt;2,CHAR(ROUND((CODE(H29)-64)*$H$4+(CODE(I29)-64)*$I$4+(CODE(J29)-64)*$J$4,0)+64),"")</f>
        <v/>
      </c>
      <c r="L29" s="237"/>
      <c r="M29" s="238"/>
    </row>
    <row r="30" spans="1:13" ht="45" customHeight="1">
      <c r="A30" s="230"/>
      <c r="B30" s="183"/>
      <c r="C30" s="185"/>
      <c r="D30" s="30" t="str">
        <f>IF($B29&gt;0,INDEX('Voeten- extra doelen'!$A$1:$F$28,$B29,3),"")</f>
        <v>De brug overspant de 70 cm niet.</v>
      </c>
      <c r="E30" s="30" t="str">
        <f>IF($B29&gt;0,INDEX('Voeten- extra doelen'!$A$1:$F$28,$B29,4),"")</f>
        <v xml:space="preserve">  </v>
      </c>
      <c r="F30" s="30" t="str">
        <f>IF($B29&gt;0,INDEX('Voeten- extra doelen'!$A$1:$F$28,$B29,5),"")</f>
        <v xml:space="preserve"> </v>
      </c>
      <c r="G30" s="31" t="str">
        <f>IF($B29&gt;0,INDEX('Voeten- extra doelen'!$A$1:$F$28,$B29,6),"")</f>
        <v>De brug overspant de 70 cm.</v>
      </c>
      <c r="H30" s="200"/>
      <c r="I30" s="195"/>
      <c r="J30" s="197"/>
      <c r="K30" s="272"/>
      <c r="L30" s="194"/>
      <c r="M30" s="234"/>
    </row>
    <row r="31" spans="1:13" ht="15" customHeight="1">
      <c r="A31" s="230"/>
      <c r="B31" s="183">
        <f>INDEX('Voeten- extra doelen'!$Q$32:$AT$37,2,$A$4)</f>
        <v>0</v>
      </c>
      <c r="C31" s="185" t="str">
        <f>IF(B31&gt;0,INDEX('Voeten- extra doelen'!$A$1:$F$14,$B31-1,2),"")</f>
        <v/>
      </c>
      <c r="D31" s="155" t="str">
        <f>IF(B31&gt;0,INDEX('Voeten- extra doelen'!$A$1:$F$28,$B31-1,3),"")</f>
        <v/>
      </c>
      <c r="E31" s="155"/>
      <c r="F31" s="155"/>
      <c r="G31" s="156"/>
      <c r="H31" s="199"/>
      <c r="I31" s="201"/>
      <c r="J31" s="202"/>
      <c r="K31" s="271" t="str">
        <f t="shared" ref="K31" si="11">IF(COUNTA(H31:J32)&gt;2,CHAR(ROUND((CODE(H31)-64)*$H$4+(CODE(I31)-64)*$I$4+(CODE(J31)-64)*$J$4,0)+64),"")</f>
        <v/>
      </c>
      <c r="L31" s="194"/>
      <c r="M31" s="234"/>
    </row>
    <row r="32" spans="1:13" ht="45" customHeight="1">
      <c r="A32" s="230"/>
      <c r="B32" s="183"/>
      <c r="C32" s="185"/>
      <c r="D32" s="30" t="str">
        <f>IF($B31&gt;0,INDEX('Voeten- extra doelen'!$A$1:$F$28,$B31,3),"")</f>
        <v/>
      </c>
      <c r="E32" s="30" t="str">
        <f>IF($B31&gt;0,INDEX('Voeten- extra doelen'!$A$1:$F$28,$B31,4),"")</f>
        <v/>
      </c>
      <c r="F32" s="30" t="str">
        <f>IF($B31&gt;0,INDEX('Voeten- extra doelen'!$A$1:$F$28,$B31,5),"")</f>
        <v/>
      </c>
      <c r="G32" s="31" t="str">
        <f>IF($B31&gt;0,INDEX('Voeten- extra doelen'!$A$1:$F$28,$B31,6),"")</f>
        <v/>
      </c>
      <c r="H32" s="200"/>
      <c r="I32" s="195"/>
      <c r="J32" s="197"/>
      <c r="K32" s="272"/>
      <c r="L32" s="194"/>
      <c r="M32" s="234"/>
    </row>
    <row r="33" spans="1:13" ht="15" customHeight="1">
      <c r="A33" s="230"/>
      <c r="B33" s="183">
        <f>INDEX('Voeten- extra doelen'!$Q$32:$AT$37,3,$A$4)</f>
        <v>0</v>
      </c>
      <c r="C33" s="185" t="str">
        <f>IF(B33&gt;0,INDEX('Voeten- extra doelen'!$A$1:$F$14,$B33-1,2),"")</f>
        <v/>
      </c>
      <c r="D33" s="155" t="str">
        <f>IF(B33&gt;0,INDEX('Voeten- extra doelen'!$A$1:$F$28,$B33-1,3),"")</f>
        <v/>
      </c>
      <c r="E33" s="155"/>
      <c r="F33" s="155"/>
      <c r="G33" s="156"/>
      <c r="H33" s="199"/>
      <c r="I33" s="201"/>
      <c r="J33" s="202"/>
      <c r="K33" s="271" t="str">
        <f t="shared" ref="K33" si="12">IF(COUNTA(H33:J34)&gt;2,CHAR(ROUND((CODE(H33)-64)*$H$4+(CODE(I33)-64)*$I$4+(CODE(J33)-64)*$J$4,0)+64),"")</f>
        <v/>
      </c>
      <c r="L33" s="194"/>
      <c r="M33" s="234"/>
    </row>
    <row r="34" spans="1:13" ht="45" customHeight="1" thickBot="1">
      <c r="A34" s="231"/>
      <c r="B34" s="186"/>
      <c r="C34" s="187"/>
      <c r="D34" s="32" t="str">
        <f>IF($B33&gt;0,INDEX('Voeten- extra doelen'!$A$1:$F$28,$B33,3),"")</f>
        <v/>
      </c>
      <c r="E34" s="32" t="str">
        <f>IF($B33&gt;0,INDEX('Voeten- extra doelen'!$A$1:$F$28,$B33,4),"")</f>
        <v/>
      </c>
      <c r="F34" s="32" t="str">
        <f>IF($B33&gt;0,INDEX('Voeten- extra doelen'!$A$1:$F$28,$B33,5),"")</f>
        <v/>
      </c>
      <c r="G34" s="33" t="str">
        <f>IF($B33&gt;0,INDEX('Voeten- extra doelen'!$A$1:$F$28,$B33,6),"")</f>
        <v/>
      </c>
      <c r="H34" s="206"/>
      <c r="I34" s="207"/>
      <c r="J34" s="208"/>
      <c r="K34" s="272"/>
      <c r="L34" s="194"/>
      <c r="M34" s="234"/>
    </row>
    <row r="35" spans="1:13" ht="15" customHeight="1">
      <c r="A35" s="168" t="s">
        <v>351</v>
      </c>
      <c r="B35" s="169">
        <f>INDEX('Voeten- extra doelen'!$Q$40:$AT$45,1,$A$4)</f>
        <v>16</v>
      </c>
      <c r="C35" s="173" t="str">
        <f>IF(B35&gt;0,INDEX('Voeten- extra doelen'!$A$1:$F$28,$B35-1,2),"")</f>
        <v>GS4</v>
      </c>
      <c r="D35" s="159" t="str">
        <f>IF(B35&gt;0,INDEX('Voeten- extra doelen'!$A$1:$F$28,$B35-1,3),"")</f>
        <v>Doorzettingsvermogen : blijven, ondanks moeilijkheden, een doel nastreven.</v>
      </c>
      <c r="E35" s="159"/>
      <c r="F35" s="159"/>
      <c r="G35" s="232"/>
      <c r="H35" s="219"/>
      <c r="I35" s="220"/>
      <c r="J35" s="270"/>
      <c r="K35" s="271" t="str">
        <f t="shared" ref="K35" si="13">IF(COUNTA(H35:J36)&gt;2,CHAR(ROUND((CODE(H35)-64)*$H$4+(CODE(I35)-64)*$I$4+(CODE(J35)-64)*$J$4,0)+64),"")</f>
        <v/>
      </c>
      <c r="L35" s="194"/>
      <c r="M35" s="234"/>
    </row>
    <row r="36" spans="1:13" ht="45" customHeight="1">
      <c r="A36" s="145"/>
      <c r="B36" s="158"/>
      <c r="C36" s="172"/>
      <c r="D36" s="34" t="str">
        <f>IF($B35&gt;0,INDEX('Voeten- extra doelen'!$A$1:$F$28,$B35,3),"")</f>
        <v>Het nastreven van een doel lukt zelden.  Er wordt snel opgegeven.</v>
      </c>
      <c r="E36" s="34" t="str">
        <f>IF($B35&gt;0,INDEX('Voeten- extra doelen'!$A$1:$F$28,$B35,4),"")</f>
        <v xml:space="preserve"> </v>
      </c>
      <c r="F36" s="34" t="str">
        <f>IF($B35&gt;0,INDEX('Voeten- extra doelen'!$A$1:$F$28,$B35,5),"")</f>
        <v>Er is externe aanmoediging nodig om een doel na te streven.</v>
      </c>
      <c r="G36" s="35" t="str">
        <f>IF($B35&gt;0,INDEX('Voeten- extra doelen'!$A$1:$F$28,$B35,6),"")</f>
        <v>Het doorzetten bij het nastreven van een doel lukt zelfstandig.</v>
      </c>
      <c r="H36" s="200"/>
      <c r="I36" s="195"/>
      <c r="J36" s="197"/>
      <c r="K36" s="272"/>
      <c r="L36" s="194"/>
      <c r="M36" s="234"/>
    </row>
    <row r="37" spans="1:13" ht="15" customHeight="1">
      <c r="A37" s="145"/>
      <c r="B37" s="170">
        <f>INDEX('Voeten- extra doelen'!$Q$40:$AT$45,2,$A$4)</f>
        <v>0</v>
      </c>
      <c r="C37" s="171" t="str">
        <f>IF(B37&gt;0,INDEX('Voeten- extra doelen'!$A$1:$F$28,$B37-1,2),"")</f>
        <v/>
      </c>
      <c r="D37" s="124" t="str">
        <f>IF(B37&gt;0,INDEX('Voeten- extra doelen'!$A$1:$F$28,$B37-1,3),"")</f>
        <v/>
      </c>
      <c r="E37" s="124"/>
      <c r="F37" s="124"/>
      <c r="G37" s="233"/>
      <c r="H37" s="199"/>
      <c r="I37" s="201"/>
      <c r="J37" s="202"/>
      <c r="K37" s="271" t="str">
        <f t="shared" ref="K37" si="14">IF(COUNTA(H37:J38)&gt;2,CHAR(ROUND((CODE(H37)-64)*$H$4+(CODE(I37)-64)*$I$4+(CODE(J37)-64)*$J$4,0)+64),"")</f>
        <v/>
      </c>
      <c r="L37" s="194"/>
      <c r="M37" s="234"/>
    </row>
    <row r="38" spans="1:13" ht="45" customHeight="1">
      <c r="A38" s="145"/>
      <c r="B38" s="158"/>
      <c r="C38" s="172"/>
      <c r="D38" s="34" t="str">
        <f>IF($B37&gt;0,INDEX('Voeten- extra doelen'!$A$1:$F$28,$B37,3),"")</f>
        <v/>
      </c>
      <c r="E38" s="34" t="str">
        <f>IF($B37&gt;0,INDEX('Voeten- extra doelen'!$A$1:$F$28,$B37,4),"")</f>
        <v/>
      </c>
      <c r="F38" s="34" t="str">
        <f>IF($B37&gt;0,INDEX('Voeten- extra doelen'!$A$1:$F$28,$B37,5),"")</f>
        <v/>
      </c>
      <c r="G38" s="35" t="str">
        <f>IF($B37&gt;0,INDEX('Voeten- extra doelen'!$A$1:$F$28,$B37,6),"")</f>
        <v/>
      </c>
      <c r="H38" s="200"/>
      <c r="I38" s="195"/>
      <c r="J38" s="197"/>
      <c r="K38" s="272"/>
      <c r="L38" s="194"/>
      <c r="M38" s="234"/>
    </row>
    <row r="39" spans="1:13" ht="15" customHeight="1">
      <c r="A39" s="145"/>
      <c r="B39" s="170">
        <f>INDEX('Voeten- extra doelen'!$Q$40:$AT$45,3,$A$4)</f>
        <v>0</v>
      </c>
      <c r="C39" s="171" t="str">
        <f>IF(B39&gt;0,INDEX('Voeten- extra doelen'!$A$1:$F$28,$B39-1,2),"")</f>
        <v/>
      </c>
      <c r="D39" s="124" t="str">
        <f>IF(B39&gt;0,INDEX('Voeten- extra doelen'!$A$1:$F$28,$B39-1,3),"")</f>
        <v/>
      </c>
      <c r="E39" s="124"/>
      <c r="F39" s="124"/>
      <c r="G39" s="233"/>
      <c r="H39" s="199"/>
      <c r="I39" s="201"/>
      <c r="J39" s="202"/>
      <c r="K39" s="271" t="str">
        <f t="shared" ref="K39" si="15">IF(COUNTA(H39:J40)&gt;2,CHAR(ROUND((CODE(H39)-64)*$H$4+(CODE(I39)-64)*$I$4+(CODE(J39)-64)*$J$4,0)+64),"")</f>
        <v/>
      </c>
      <c r="L39" s="194"/>
      <c r="M39" s="234"/>
    </row>
    <row r="40" spans="1:13" ht="45" customHeight="1" thickBot="1">
      <c r="A40" s="146"/>
      <c r="B40" s="174"/>
      <c r="C40" s="175"/>
      <c r="D40" s="36" t="str">
        <f>IF($B39&gt;0,INDEX('Voeten- extra doelen'!$A$1:$F$28,$B39,3),"")</f>
        <v/>
      </c>
      <c r="E40" s="36" t="str">
        <f>IF($B39&gt;0,INDEX('Voeten- extra doelen'!$A$1:$F$28,$B39,4),"")</f>
        <v/>
      </c>
      <c r="F40" s="36" t="str">
        <f>IF($B39&gt;0,INDEX('Voeten- extra doelen'!$A$1:$F$28,$B39,5),"")</f>
        <v/>
      </c>
      <c r="G40" s="37" t="str">
        <f>IF($B39&gt;0,INDEX('Voeten- extra doelen'!$A$1:$F$28,$B39,6),"")</f>
        <v/>
      </c>
      <c r="H40" s="206"/>
      <c r="I40" s="207"/>
      <c r="J40" s="208"/>
      <c r="K40" s="273"/>
      <c r="L40" s="235"/>
      <c r="M40" s="236"/>
    </row>
  </sheetData>
  <sheetProtection algorithmName="SHA-512" hashValue="QdsvhYbs301MfYFDu5dmWUO0u2SdTuvtsp7k4XwP6UZoHhRHWKvQFiEglB+NA45zzGEx98ZjoZ0k3GQHA4ZLtQ==" saltValue="8sgHDfhTheZgOkczHEYdFA==" spinCount="100000" sheet="1" objects="1" scenarios="1"/>
  <protectedRanges>
    <protectedRange algorithmName="SHA-512" hashValue="JGa06/nGCbafrPtR+Q86i/syAQsr9W8tu64+LKh5lbFfqGDbzw9hYczoDVmGLrvu9YV4QDOgoCMvQCUKnvOb+A==" saltValue="9wNitv1JkDHTz/wo9L4DeQ==" spinCount="100000" sqref="A5:G16" name="Bereik1_2"/>
    <protectedRange algorithmName="SHA-512" hashValue="JGa06/nGCbafrPtR+Q86i/syAQsr9W8tu64+LKh5lbFfqGDbzw9hYczoDVmGLrvu9YV4QDOgoCMvQCUKnvOb+A==" saltValue="9wNitv1JkDHTz/wo9L4DeQ==" spinCount="100000" sqref="A17:G40" name="Bereik1_1_1"/>
  </protectedRanges>
  <mergeCells count="160">
    <mergeCell ref="A1:D2"/>
    <mergeCell ref="H1:K1"/>
    <mergeCell ref="L1:L3"/>
    <mergeCell ref="M1:M3"/>
    <mergeCell ref="H2:H3"/>
    <mergeCell ref="I2:I3"/>
    <mergeCell ref="J2:J3"/>
    <mergeCell ref="K2:K4"/>
    <mergeCell ref="A3:C3"/>
    <mergeCell ref="D3:G3"/>
    <mergeCell ref="A4:C4"/>
    <mergeCell ref="L4:M4"/>
    <mergeCell ref="A5:A16"/>
    <mergeCell ref="B5:B6"/>
    <mergeCell ref="C5:C6"/>
    <mergeCell ref="D5:G5"/>
    <mergeCell ref="H5:H6"/>
    <mergeCell ref="I5:I6"/>
    <mergeCell ref="J5:J6"/>
    <mergeCell ref="K5:K6"/>
    <mergeCell ref="L5:M6"/>
    <mergeCell ref="B7:B8"/>
    <mergeCell ref="C7:C8"/>
    <mergeCell ref="D7:G7"/>
    <mergeCell ref="H7:H8"/>
    <mergeCell ref="I7:I8"/>
    <mergeCell ref="J7:J8"/>
    <mergeCell ref="K7:K8"/>
    <mergeCell ref="L7:M8"/>
    <mergeCell ref="K9:K10"/>
    <mergeCell ref="L9:M10"/>
    <mergeCell ref="B11:B12"/>
    <mergeCell ref="C11:C12"/>
    <mergeCell ref="D11:G11"/>
    <mergeCell ref="H11:H12"/>
    <mergeCell ref="I11:I12"/>
    <mergeCell ref="J11:J12"/>
    <mergeCell ref="K11:K12"/>
    <mergeCell ref="L11:M12"/>
    <mergeCell ref="B9:B10"/>
    <mergeCell ref="C9:C10"/>
    <mergeCell ref="D9:G9"/>
    <mergeCell ref="H9:H10"/>
    <mergeCell ref="I9:I10"/>
    <mergeCell ref="J9:J10"/>
    <mergeCell ref="K13:K14"/>
    <mergeCell ref="L13:M14"/>
    <mergeCell ref="B15:B16"/>
    <mergeCell ref="C15:C16"/>
    <mergeCell ref="D15:G15"/>
    <mergeCell ref="H15:H16"/>
    <mergeCell ref="I15:I16"/>
    <mergeCell ref="J15:J16"/>
    <mergeCell ref="K15:K16"/>
    <mergeCell ref="L15:M16"/>
    <mergeCell ref="B13:B14"/>
    <mergeCell ref="C13:C14"/>
    <mergeCell ref="D13:G13"/>
    <mergeCell ref="H13:H14"/>
    <mergeCell ref="I13:I14"/>
    <mergeCell ref="J13:J14"/>
    <mergeCell ref="A17:A28"/>
    <mergeCell ref="B17:B18"/>
    <mergeCell ref="C17:C18"/>
    <mergeCell ref="D17:G17"/>
    <mergeCell ref="H17:H18"/>
    <mergeCell ref="I17:I18"/>
    <mergeCell ref="B23:B24"/>
    <mergeCell ref="C23:C24"/>
    <mergeCell ref="D23:G23"/>
    <mergeCell ref="H23:H24"/>
    <mergeCell ref="B21:B22"/>
    <mergeCell ref="C21:C22"/>
    <mergeCell ref="D21:G21"/>
    <mergeCell ref="H21:H22"/>
    <mergeCell ref="I21:I22"/>
    <mergeCell ref="B27:B28"/>
    <mergeCell ref="C27:C28"/>
    <mergeCell ref="D27:G27"/>
    <mergeCell ref="H27:H28"/>
    <mergeCell ref="I27:I28"/>
    <mergeCell ref="J17:J18"/>
    <mergeCell ref="K17:K18"/>
    <mergeCell ref="L17:M18"/>
    <mergeCell ref="B19:B20"/>
    <mergeCell ref="C19:C20"/>
    <mergeCell ref="D19:G19"/>
    <mergeCell ref="H19:H20"/>
    <mergeCell ref="I19:I20"/>
    <mergeCell ref="J19:J20"/>
    <mergeCell ref="K19:K20"/>
    <mergeCell ref="L19:M20"/>
    <mergeCell ref="J21:J22"/>
    <mergeCell ref="K21:K22"/>
    <mergeCell ref="L21:M22"/>
    <mergeCell ref="I23:I24"/>
    <mergeCell ref="J23:J24"/>
    <mergeCell ref="K23:K24"/>
    <mergeCell ref="L23:M24"/>
    <mergeCell ref="B25:B26"/>
    <mergeCell ref="C25:C26"/>
    <mergeCell ref="D25:G25"/>
    <mergeCell ref="H25:H26"/>
    <mergeCell ref="I25:I26"/>
    <mergeCell ref="J25:J26"/>
    <mergeCell ref="K25:K26"/>
    <mergeCell ref="L25:M26"/>
    <mergeCell ref="J27:J28"/>
    <mergeCell ref="K27:K28"/>
    <mergeCell ref="L27:M28"/>
    <mergeCell ref="J29:J30"/>
    <mergeCell ref="K29:K30"/>
    <mergeCell ref="L29:M30"/>
    <mergeCell ref="B31:B32"/>
    <mergeCell ref="C31:C32"/>
    <mergeCell ref="D31:G31"/>
    <mergeCell ref="H31:H32"/>
    <mergeCell ref="I31:I32"/>
    <mergeCell ref="J31:J32"/>
    <mergeCell ref="K31:K32"/>
    <mergeCell ref="B29:B30"/>
    <mergeCell ref="C29:C30"/>
    <mergeCell ref="D29:G29"/>
    <mergeCell ref="H29:H30"/>
    <mergeCell ref="I29:I30"/>
    <mergeCell ref="A35:A40"/>
    <mergeCell ref="B35:B36"/>
    <mergeCell ref="C35:C36"/>
    <mergeCell ref="D35:G35"/>
    <mergeCell ref="H35:H36"/>
    <mergeCell ref="I35:I36"/>
    <mergeCell ref="L31:M32"/>
    <mergeCell ref="B33:B34"/>
    <mergeCell ref="C33:C34"/>
    <mergeCell ref="D33:G33"/>
    <mergeCell ref="H33:H34"/>
    <mergeCell ref="I33:I34"/>
    <mergeCell ref="J33:J34"/>
    <mergeCell ref="K33:K34"/>
    <mergeCell ref="L33:M34"/>
    <mergeCell ref="A29:A34"/>
    <mergeCell ref="J35:J36"/>
    <mergeCell ref="K35:K36"/>
    <mergeCell ref="L35:M36"/>
    <mergeCell ref="B37:B38"/>
    <mergeCell ref="C37:C38"/>
    <mergeCell ref="D37:G37"/>
    <mergeCell ref="H37:H38"/>
    <mergeCell ref="I37:I38"/>
    <mergeCell ref="J37:J38"/>
    <mergeCell ref="K37:K38"/>
    <mergeCell ref="L37:M38"/>
    <mergeCell ref="B39:B40"/>
    <mergeCell ref="C39:C40"/>
    <mergeCell ref="D39:G39"/>
    <mergeCell ref="H39:H40"/>
    <mergeCell ref="I39:I40"/>
    <mergeCell ref="J39:J40"/>
    <mergeCell ref="K39:K40"/>
    <mergeCell ref="L39:M40"/>
  </mergeCells>
  <dataValidations count="1">
    <dataValidation type="list" allowBlank="1" showInputMessage="1" showErrorMessage="1" sqref="H5:J40">
      <formula1>$O$2:$O$6</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dimension ref="A1:O40"/>
  <sheetViews>
    <sheetView zoomScale="80" zoomScaleNormal="80" workbookViewId="0">
      <selection activeCell="J5" sqref="J5:J6"/>
    </sheetView>
  </sheetViews>
  <sheetFormatPr defaultRowHeight="15"/>
  <cols>
    <col min="1" max="1" width="4.7109375" style="1" customWidth="1"/>
    <col min="2" max="2" width="8.7109375" style="1" hidden="1" customWidth="1"/>
    <col min="3" max="3" width="4.7109375" style="1" customWidth="1"/>
    <col min="4" max="4" width="45.7109375" style="2" customWidth="1"/>
    <col min="5" max="7" width="45.7109375" style="1" customWidth="1"/>
    <col min="8" max="11" width="5.7109375" style="1" customWidth="1"/>
    <col min="12" max="12" width="87.7109375" style="1" customWidth="1"/>
    <col min="13" max="13" width="27" style="1" customWidth="1"/>
    <col min="14" max="14" width="9.140625" style="1"/>
    <col min="15" max="15" width="20" style="2" hidden="1" customWidth="1"/>
    <col min="16" max="16384" width="9.140625" style="1"/>
  </cols>
  <sheetData>
    <row r="1" spans="1:15" ht="20.100000000000001" customHeight="1" thickBot="1">
      <c r="A1" s="254" t="s">
        <v>354</v>
      </c>
      <c r="B1" s="255"/>
      <c r="C1" s="255"/>
      <c r="D1" s="255"/>
      <c r="E1" s="18" t="s">
        <v>334</v>
      </c>
      <c r="F1" s="18" t="s">
        <v>335</v>
      </c>
      <c r="G1" s="18" t="s">
        <v>336</v>
      </c>
      <c r="H1" s="254" t="s">
        <v>337</v>
      </c>
      <c r="I1" s="255"/>
      <c r="J1" s="255"/>
      <c r="K1" s="265"/>
      <c r="L1" s="251" t="s">
        <v>338</v>
      </c>
      <c r="M1" s="262"/>
      <c r="O1" s="2" t="s">
        <v>339</v>
      </c>
    </row>
    <row r="2" spans="1:15" ht="20.100000000000001" customHeight="1" thickBot="1">
      <c r="A2" s="256"/>
      <c r="B2" s="257"/>
      <c r="C2" s="257"/>
      <c r="D2" s="257"/>
      <c r="E2" s="47"/>
      <c r="F2" s="47"/>
      <c r="G2" s="47"/>
      <c r="H2" s="266" t="s">
        <v>340</v>
      </c>
      <c r="I2" s="268" t="s">
        <v>341</v>
      </c>
      <c r="J2" s="268" t="s">
        <v>342</v>
      </c>
      <c r="K2" s="245" t="s">
        <v>353</v>
      </c>
      <c r="L2" s="252"/>
      <c r="M2" s="263"/>
      <c r="O2" s="2">
        <f>D4</f>
        <v>2</v>
      </c>
    </row>
    <row r="3" spans="1:15" ht="23.25" customHeight="1" thickBot="1">
      <c r="A3" s="222" t="s">
        <v>343</v>
      </c>
      <c r="B3" s="223"/>
      <c r="C3" s="224"/>
      <c r="D3" s="222" t="s">
        <v>344</v>
      </c>
      <c r="E3" s="258"/>
      <c r="F3" s="258"/>
      <c r="G3" s="259"/>
      <c r="H3" s="267"/>
      <c r="I3" s="269"/>
      <c r="J3" s="269"/>
      <c r="K3" s="246"/>
      <c r="L3" s="253"/>
      <c r="M3" s="264"/>
      <c r="O3" s="2">
        <f>E4</f>
        <v>4</v>
      </c>
    </row>
    <row r="4" spans="1:15" ht="26.25" customHeight="1" thickBot="1">
      <c r="A4" s="226">
        <v>4</v>
      </c>
      <c r="B4" s="227"/>
      <c r="C4" s="227"/>
      <c r="D4" s="19">
        <v>2</v>
      </c>
      <c r="E4" s="20">
        <v>4</v>
      </c>
      <c r="F4" s="20">
        <v>6</v>
      </c>
      <c r="G4" s="21">
        <v>10</v>
      </c>
      <c r="H4" s="48">
        <v>0.3</v>
      </c>
      <c r="I4" s="49">
        <v>0.5</v>
      </c>
      <c r="J4" s="49">
        <v>0.2</v>
      </c>
      <c r="K4" s="247"/>
      <c r="L4" s="260" t="s">
        <v>349</v>
      </c>
      <c r="M4" s="261"/>
      <c r="O4" s="2">
        <f>F4</f>
        <v>6</v>
      </c>
    </row>
    <row r="5" spans="1:15" ht="15" customHeight="1">
      <c r="A5" s="188" t="s">
        <v>20</v>
      </c>
      <c r="B5" s="228">
        <f>INDEX('STEM doelen'!$P$99:$AS$104,1,$A$4)</f>
        <v>4</v>
      </c>
      <c r="C5" s="225" t="str">
        <f>IF(B5&gt;0,INDEX('STEM doelen'!$A$1:$F$97,B5-1,2),"")</f>
        <v>1.1</v>
      </c>
      <c r="D5" s="191" t="str">
        <f>IF(B5&gt;0,INDEX('STEM doelen'!$A$1:$F$97,B5-1,3),"")</f>
        <v>Verbanden kunnen leggen tussen wetenschappen, wiskunde en techniek</v>
      </c>
      <c r="E5" s="191"/>
      <c r="F5" s="191"/>
      <c r="G5" s="192"/>
      <c r="H5" s="193">
        <v>4</v>
      </c>
      <c r="I5" s="195">
        <v>10</v>
      </c>
      <c r="J5" s="195">
        <v>2</v>
      </c>
      <c r="K5" s="279">
        <f>IF(H5*I5*J5&gt;0,H5*$H$4+I5*$I$4+J5*$J$4,"")</f>
        <v>6.6000000000000005</v>
      </c>
      <c r="L5" s="237"/>
      <c r="M5" s="238"/>
      <c r="O5" s="2">
        <f>G4</f>
        <v>10</v>
      </c>
    </row>
    <row r="6" spans="1:15" ht="45" customHeight="1">
      <c r="A6" s="189"/>
      <c r="B6" s="204"/>
      <c r="C6" s="205"/>
      <c r="D6" s="22" t="str">
        <f>IF(B5&gt;0,INDEX('STEM doelen'!$A$1:$F$97,B5,3),"")</f>
        <v>Wat geleerd is in wiskunde, wetenschap en techniek wordt niet gebruikt in het STEM project.</v>
      </c>
      <c r="E6" s="22" t="str">
        <f>IF(B5&gt;0,INDEX('STEM doelen'!$A$1:$F$97,B5,4),"")</f>
        <v xml:space="preserve"> </v>
      </c>
      <c r="F6" s="22" t="str">
        <f>IF(B5&gt;0,INDEX('STEM doelen'!$A$1:$F$97,B5,5),"")</f>
        <v>Wat geleerd is in wiskunde, wetenschap en techniek wordt met hulp gebruikt in het STEM project.</v>
      </c>
      <c r="G6" s="23" t="str">
        <f>IF(B5&gt;0,INDEX('STEM doelen'!$A$1:$F$97,B5,6),"")</f>
        <v>Wat geleerd is in wiskunde, wetenschap en techniek wordt spontaan gebruikt in het STEM project.</v>
      </c>
      <c r="H6" s="194"/>
      <c r="I6" s="196"/>
      <c r="J6" s="196"/>
      <c r="K6" s="280"/>
      <c r="L6" s="194"/>
      <c r="M6" s="234"/>
    </row>
    <row r="7" spans="1:15" ht="15" customHeight="1">
      <c r="A7" s="189"/>
      <c r="B7" s="203">
        <f>INDEX('STEM doelen'!$P$99:$AS$104,2,$A$4)</f>
        <v>20</v>
      </c>
      <c r="C7" s="205" t="str">
        <f>IF(B7&gt;0,INDEX('STEM doelen'!$A$1:$F$97,B7-1,2),"")</f>
        <v>3.2</v>
      </c>
      <c r="D7" s="78" t="str">
        <f>IF(B7&gt;0,INDEX('STEM doelen'!$A$1:$F$97,B7-1,3),"")</f>
        <v>Vragen stellen : wat (kennis / vaardigheden) heb ik nodig om een probleem aan te pakken.</v>
      </c>
      <c r="E7" s="78"/>
      <c r="F7" s="78"/>
      <c r="G7" s="79"/>
      <c r="H7" s="199">
        <v>4</v>
      </c>
      <c r="I7" s="201">
        <v>4</v>
      </c>
      <c r="J7" s="201">
        <v>4</v>
      </c>
      <c r="K7" s="279">
        <f t="shared" ref="K7" si="0">IF(H7*I7*J7&gt;0,H7*$H$4+I7*$I$4+J7*$J$4,"")</f>
        <v>4</v>
      </c>
      <c r="L7" s="194"/>
      <c r="M7" s="234"/>
    </row>
    <row r="8" spans="1:15" ht="45" customHeight="1">
      <c r="A8" s="189"/>
      <c r="B8" s="204"/>
      <c r="C8" s="205"/>
      <c r="D8" s="22" t="str">
        <f>IF(B7&gt;0,INDEX('STEM doelen'!$A$1:$F$97,B7,3),"")</f>
        <v>Een vraag stellen in een onderzoek / ontwerp lukt zelden.</v>
      </c>
      <c r="E8" s="22" t="str">
        <f>IF(B7&gt;0,INDEX('STEM doelen'!$A$1:$F$97,B7,4),"")</f>
        <v>Een vraag stellen in een onderzoek / ontwerp lukt met hulp.</v>
      </c>
      <c r="F8" s="22" t="str">
        <f>IF(B7&gt;0,INDEX('STEM doelen'!$A$1:$F$97,B7,5),"")</f>
        <v>Een vraag stellen in een onderzoek / ontwerp lukt zelfstandig,  ook al helpen ze het onderzoek / ontwerp niet vooruit.</v>
      </c>
      <c r="G8" s="23" t="str">
        <f>IF(B7&gt;0,INDEX('STEM doelen'!$A$1:$F$97,B7,6),"")</f>
        <v>Een vraag stellen in een onderzoek / ontwerp lukt zelfstandig.  De gestelde vragen helpen het onderzoek / ontwerp goed vooruit.</v>
      </c>
      <c r="H8" s="200"/>
      <c r="I8" s="195"/>
      <c r="J8" s="195"/>
      <c r="K8" s="280"/>
      <c r="L8" s="194"/>
      <c r="M8" s="234"/>
    </row>
    <row r="9" spans="1:15" ht="15" customHeight="1">
      <c r="A9" s="189"/>
      <c r="B9" s="203">
        <f>INDEX('STEM doelen'!$P$99:$AS$104,3,$A$4)</f>
        <v>45</v>
      </c>
      <c r="C9" s="205" t="str">
        <f>IF(B9&gt;0,INDEX('STEM doelen'!$A$1:$F$97,B9-1,2),"")</f>
        <v>4.1</v>
      </c>
      <c r="D9" s="78" t="str">
        <f>IF(B9&gt;0,INDEX('STEM doelen'!$A$1:$F$97,B9-1,3),"")</f>
        <v xml:space="preserve">Een geschikte systematische aanpak kiezen en hanteren bij het zoeken naar oplossingen </v>
      </c>
      <c r="E9" s="78"/>
      <c r="F9" s="78"/>
      <c r="G9" s="79"/>
      <c r="H9" s="199">
        <v>10</v>
      </c>
      <c r="I9" s="201">
        <v>10</v>
      </c>
      <c r="J9" s="201">
        <v>2</v>
      </c>
      <c r="K9" s="279">
        <f t="shared" ref="K9" si="1">IF(H9*I9*J9&gt;0,H9*$H$4+I9*$I$4+J9*$J$4,"")</f>
        <v>8.4</v>
      </c>
      <c r="L9" s="194"/>
      <c r="M9" s="234"/>
    </row>
    <row r="10" spans="1:15" ht="45" customHeight="1">
      <c r="A10" s="189"/>
      <c r="B10" s="204"/>
      <c r="C10" s="205"/>
      <c r="D10" s="22" t="str">
        <f>IF(B9&gt;0,INDEX('STEM doelen'!$A$1:$F$97,B9,3),"")</f>
        <v>Een geschikte systematische aanpak kiezen en hanteren bij het zoeken naar oplossingen lukt zelden.</v>
      </c>
      <c r="E10" s="22" t="str">
        <f>IF(B9&gt;0,INDEX('STEM doelen'!$A$1:$F$97,B9,4),"")</f>
        <v>Een geschikte systematische aanpak kiezen lukt zelden, een aangereikte aanpak hanteren lukt zelfstandig.</v>
      </c>
      <c r="F10" s="22" t="str">
        <f>IF(B9&gt;0,INDEX('STEM doelen'!$A$1:$F$97,B9,5),"")</f>
        <v>Een geschikte systematische aanpak kiezen lukt met hulp, een aangereikte aanpak hanteren lukt zelfstandig.</v>
      </c>
      <c r="G10" s="23" t="str">
        <f>IF(B9&gt;0,INDEX('STEM doelen'!$A$1:$F$97,B9,6),"")</f>
        <v>Een geschikte systematische aanpak kiezen en hanteren bij het zoeken naar oplossingen lukt zelfstandig.</v>
      </c>
      <c r="H10" s="200"/>
      <c r="I10" s="195"/>
      <c r="J10" s="195"/>
      <c r="K10" s="280"/>
      <c r="L10" s="194"/>
      <c r="M10" s="234"/>
    </row>
    <row r="11" spans="1:15" ht="15" customHeight="1">
      <c r="A11" s="189"/>
      <c r="B11" s="203">
        <f>INDEX('STEM doelen'!$P$99:$AS$104,4,$A$4)</f>
        <v>0</v>
      </c>
      <c r="C11" s="205" t="str">
        <f>IF(B11&gt;0,INDEX('STEM doelen'!$A$1:$F$97,B11-1,2),"")</f>
        <v/>
      </c>
      <c r="D11" s="78" t="str">
        <f>IF(B11&gt;0,INDEX('STEM doelen'!$A$1:$F$97,B11-1,3),"")</f>
        <v/>
      </c>
      <c r="E11" s="78"/>
      <c r="F11" s="78"/>
      <c r="G11" s="79"/>
      <c r="H11" s="199"/>
      <c r="I11" s="201"/>
      <c r="J11" s="201"/>
      <c r="K11" s="279" t="str">
        <f t="shared" ref="K11" si="2">IF(H11*I11*J11&gt;0,H11*$H$4+I11*$I$4+J11*$J$4,"")</f>
        <v/>
      </c>
      <c r="L11" s="194"/>
      <c r="M11" s="234"/>
    </row>
    <row r="12" spans="1:15" ht="45" customHeight="1">
      <c r="A12" s="189"/>
      <c r="B12" s="204"/>
      <c r="C12" s="205"/>
      <c r="D12" s="22" t="str">
        <f>IF(B11&gt;0,INDEX('STEM doelen'!$A$1:$F$97,B11,3),"")</f>
        <v/>
      </c>
      <c r="E12" s="22" t="str">
        <f>IF(B11&gt;0,INDEX('STEM doelen'!$A$1:$F$97,B11,4),"")</f>
        <v/>
      </c>
      <c r="F12" s="22" t="str">
        <f>IF(B11&gt;0,INDEX('STEM doelen'!$A$1:$F$97,B11,5),"")</f>
        <v/>
      </c>
      <c r="G12" s="23" t="str">
        <f>IF(B11&gt;0,INDEX('STEM doelen'!$A$1:$F$97,B11,6),"")</f>
        <v/>
      </c>
      <c r="H12" s="200"/>
      <c r="I12" s="195"/>
      <c r="J12" s="195"/>
      <c r="K12" s="280"/>
      <c r="L12" s="194"/>
      <c r="M12" s="234"/>
    </row>
    <row r="13" spans="1:15" ht="15" customHeight="1">
      <c r="A13" s="189"/>
      <c r="B13" s="203">
        <f>INDEX('STEM doelen'!$P$99:$AS$104,5,$A$4)</f>
        <v>0</v>
      </c>
      <c r="C13" s="205" t="str">
        <f>IF(B13&gt;0,INDEX('STEM doelen'!$A$1:$F$97,B13-1,2),"")</f>
        <v/>
      </c>
      <c r="D13" s="78" t="str">
        <f>IF(B13&gt;0,INDEX('STEM doelen'!$A$1:$F$97,B13-1,3),"")</f>
        <v/>
      </c>
      <c r="E13" s="78"/>
      <c r="F13" s="78"/>
      <c r="G13" s="79"/>
      <c r="H13" s="199"/>
      <c r="I13" s="201"/>
      <c r="J13" s="201"/>
      <c r="K13" s="279" t="str">
        <f t="shared" ref="K13" si="3">IF(H13*I13*J13&gt;0,H13*$H$4+I13*$I$4+J13*$J$4,"")</f>
        <v/>
      </c>
      <c r="L13" s="194"/>
      <c r="M13" s="234"/>
    </row>
    <row r="14" spans="1:15" ht="45" customHeight="1">
      <c r="A14" s="189"/>
      <c r="B14" s="204"/>
      <c r="C14" s="205"/>
      <c r="D14" s="22" t="str">
        <f>IF(B13&gt;0,INDEX('STEM doelen'!$A$1:$F$97,B13,3),"")</f>
        <v/>
      </c>
      <c r="E14" s="22" t="str">
        <f>IF(B13&gt;0,INDEX('STEM doelen'!$A$1:$F$97,B13,4),"")</f>
        <v/>
      </c>
      <c r="F14" s="22" t="str">
        <f>IF(B13&gt;0,INDEX('STEM doelen'!$A$1:$F$97,B13,5),"")</f>
        <v/>
      </c>
      <c r="G14" s="23" t="str">
        <f>IF(B13&gt;0,INDEX('STEM doelen'!$A$1:$F$97,B13,6),"")</f>
        <v/>
      </c>
      <c r="H14" s="200"/>
      <c r="I14" s="195"/>
      <c r="J14" s="195"/>
      <c r="K14" s="280"/>
      <c r="L14" s="194"/>
      <c r="M14" s="234"/>
    </row>
    <row r="15" spans="1:15" ht="15" customHeight="1">
      <c r="A15" s="189"/>
      <c r="B15" s="203">
        <f>INDEX('STEM doelen'!$P$99:$AS$104,6,$A$4)</f>
        <v>0</v>
      </c>
      <c r="C15" s="205" t="str">
        <f>IF(B15&gt;0,INDEX('STEM doelen'!$A$1:$F$97,B15-1,2),"")</f>
        <v/>
      </c>
      <c r="D15" s="78" t="str">
        <f>IF(B15&gt;0,INDEX('STEM doelen'!$A$1:$F$97,B15-1,3),"")</f>
        <v/>
      </c>
      <c r="E15" s="78"/>
      <c r="F15" s="78"/>
      <c r="G15" s="79"/>
      <c r="H15" s="199"/>
      <c r="I15" s="201"/>
      <c r="J15" s="201"/>
      <c r="K15" s="279" t="str">
        <f t="shared" ref="K15" si="4">IF(H15*I15*J15&gt;0,H15*$H$4+I15*$I$4+J15*$J$4,"")</f>
        <v/>
      </c>
      <c r="L15" s="194"/>
      <c r="M15" s="234"/>
    </row>
    <row r="16" spans="1:15" ht="45" customHeight="1" thickBot="1">
      <c r="A16" s="190"/>
      <c r="B16" s="213"/>
      <c r="C16" s="212"/>
      <c r="D16" s="24" t="str">
        <f>IF(B15&gt;0,INDEX('STEM doelen'!$A$1:$F$97,B15,3),"")</f>
        <v/>
      </c>
      <c r="E16" s="24" t="str">
        <f>IF(B15&gt;0,INDEX('STEM doelen'!$A$1:$F$97,B15,4),"")</f>
        <v/>
      </c>
      <c r="F16" s="24" t="str">
        <f>IF(B15&gt;0,INDEX('STEM doelen'!$A$1:$F$97,B15,5),"")</f>
        <v/>
      </c>
      <c r="G16" s="25" t="str">
        <f>IF(B15&gt;0,INDEX('STEM doelen'!$A$1:$F$97,B15,6),"")</f>
        <v/>
      </c>
      <c r="H16" s="206"/>
      <c r="I16" s="207"/>
      <c r="J16" s="207"/>
      <c r="K16" s="280"/>
      <c r="L16" s="235"/>
      <c r="M16" s="236"/>
    </row>
    <row r="17" spans="1:13" ht="15" customHeight="1">
      <c r="A17" s="248" t="s">
        <v>350</v>
      </c>
      <c r="B17" s="214">
        <f>INDEX('Geint lp doelen'!$Q$68:$AT$73,1,$A$4)</f>
        <v>24</v>
      </c>
      <c r="C17" s="217" t="str">
        <f>IF(B17&gt;0,INDEX('Geint lp doelen'!$A$1:$F$64,$B17-1,2),"")</f>
        <v>T11</v>
      </c>
      <c r="D17" s="209" t="str">
        <f>IF(B17&gt;0,INDEX('Geint lp doelen'!$A$1:$F$64,$B17-1,3),"")</f>
        <v>Technische systemen met verbindings- en bewerkingstechnieken verbeteren.</v>
      </c>
      <c r="E17" s="209"/>
      <c r="F17" s="209"/>
      <c r="G17" s="210"/>
      <c r="H17" s="219"/>
      <c r="I17" s="220"/>
      <c r="J17" s="220"/>
      <c r="K17" s="277"/>
      <c r="L17" s="237"/>
      <c r="M17" s="238"/>
    </row>
    <row r="18" spans="1:13" ht="45" customHeight="1">
      <c r="A18" s="249"/>
      <c r="B18" s="180"/>
      <c r="C18" s="181"/>
      <c r="D18" s="26" t="str">
        <f>IF($B17&gt;0,INDEX('Geint lp doelen'!$A$1:$F$64,$B17,3),"")</f>
        <v>Het (de-) monteren van onderdelen lukt zelden.</v>
      </c>
      <c r="E18" s="26" t="str">
        <f>IF($B17&gt;0,INDEX('Geint lp doelen'!$A$1:$F$64,$B17,4),"")</f>
        <v>Het (de-) monteren van onderdelen lukt met hulp.</v>
      </c>
      <c r="F18" s="26" t="str">
        <f>IF($B17&gt;0,INDEX('Geint lp doelen'!$A$1:$F$64,$B17,5),"")</f>
        <v>Het (de-) monteren van onderdelen lukt zelfstandig.</v>
      </c>
      <c r="G18" s="27" t="str">
        <f>IF($B17&gt;0,INDEX('Geint lp doelen'!$A$1:$F$64,$B17,6),"")</f>
        <v>Het (de-) monteren van onderdelen en de keuze van de hierbij nodige gereedschappen lukt zelfstandig.</v>
      </c>
      <c r="H18" s="200"/>
      <c r="I18" s="195"/>
      <c r="J18" s="195"/>
      <c r="K18" s="278"/>
      <c r="L18" s="194"/>
      <c r="M18" s="234"/>
    </row>
    <row r="19" spans="1:13" ht="15" customHeight="1">
      <c r="A19" s="249"/>
      <c r="B19" s="176">
        <f>INDEX('Geint lp doelen'!$Q$68:$AT$73,2,$A$4)</f>
        <v>46</v>
      </c>
      <c r="C19" s="178" t="str">
        <f>IF(B19&gt;0,INDEX('Geint lp doelen'!$A$1:$F$64,$B19-1,2),"")</f>
        <v>G27</v>
      </c>
      <c r="D19" s="119" t="str">
        <f>IF(B19&gt;0,INDEX('Geint lp doelen'!$A$1:$F$64,$B19-1,3),"")</f>
        <v xml:space="preserve">Rationale getallen met een begrensde decimale vorm in breukvorm schrijven. </v>
      </c>
      <c r="E19" s="119"/>
      <c r="F19" s="119"/>
      <c r="G19" s="211"/>
      <c r="H19" s="199"/>
      <c r="I19" s="201"/>
      <c r="J19" s="201"/>
      <c r="K19" s="275"/>
      <c r="L19" s="194"/>
      <c r="M19" s="234"/>
    </row>
    <row r="20" spans="1:13" ht="45" customHeight="1">
      <c r="A20" s="249"/>
      <c r="B20" s="180"/>
      <c r="C20" s="181"/>
      <c r="D20" s="26" t="str">
        <f>IF($B19&gt;0,INDEX('Geint lp doelen'!$A$1:$F$64,$B19,3),"")</f>
        <v>Een decimaal getal met maximaal twee decimalen omzetten in breukvorm lukt zelden.</v>
      </c>
      <c r="E20" s="26" t="str">
        <f>IF($B19&gt;0,INDEX('Geint lp doelen'!$A$1:$F$64,$B19,4),"")</f>
        <v>Een decimaal getal met maximaal twee decimalen omzetten in breukvorm lukt zelfstandig.</v>
      </c>
      <c r="F20" s="26" t="str">
        <f>IF($B19&gt;0,INDEX('Geint lp doelen'!$A$1:$F$64,$B19,5),"")</f>
        <v>Een decimaal getal omzetten in breukvorm lukt zelfstandig.</v>
      </c>
      <c r="G20" s="27" t="str">
        <f>IF($B19&gt;0,INDEX('Geint lp doelen'!$A$1:$F$64,$B19,6),"")</f>
        <v>De breukvorm bepalen van een repeterende decimale vorm lukt zelfstandig.</v>
      </c>
      <c r="H20" s="200"/>
      <c r="I20" s="195"/>
      <c r="J20" s="195"/>
      <c r="K20" s="278"/>
      <c r="L20" s="194"/>
      <c r="M20" s="234"/>
    </row>
    <row r="21" spans="1:13" ht="15" customHeight="1">
      <c r="A21" s="249"/>
      <c r="B21" s="176">
        <f>INDEX('Geint lp doelen'!$Q$68:$AT$73,3,$A$4)</f>
        <v>0</v>
      </c>
      <c r="C21" s="178" t="str">
        <f>IF(B21&gt;0,INDEX('Geint lp doelen'!$A$1:$F$64,$B21-1,2),"")</f>
        <v/>
      </c>
      <c r="D21" s="119" t="str">
        <f>IF(B21&gt;0,INDEX('Geint lp doelen'!$A$1:$F$64,$B21-1,3),"")</f>
        <v/>
      </c>
      <c r="E21" s="119"/>
      <c r="F21" s="119"/>
      <c r="G21" s="211"/>
      <c r="H21" s="199"/>
      <c r="I21" s="201"/>
      <c r="J21" s="201"/>
      <c r="K21" s="275"/>
      <c r="L21" s="194"/>
      <c r="M21" s="234"/>
    </row>
    <row r="22" spans="1:13" ht="45" customHeight="1">
      <c r="A22" s="249"/>
      <c r="B22" s="180"/>
      <c r="C22" s="181"/>
      <c r="D22" s="26" t="str">
        <f>IF($B21&gt;0,INDEX('Geint lp doelen'!$A$1:$F$64,$B21,3),"")</f>
        <v/>
      </c>
      <c r="E22" s="26" t="str">
        <f>IF($B21&gt;0,INDEX('Geint lp doelen'!$A$1:$F$64,$B21,4),"")</f>
        <v/>
      </c>
      <c r="F22" s="26" t="str">
        <f>IF($B21&gt;0,INDEX('Geint lp doelen'!$A$1:$F$64,$B21,5),"")</f>
        <v/>
      </c>
      <c r="G22" s="27" t="str">
        <f>IF($B21&gt;0,INDEX('Geint lp doelen'!$A$1:$F$64,$B21,6),"")</f>
        <v/>
      </c>
      <c r="H22" s="200"/>
      <c r="I22" s="195"/>
      <c r="J22" s="195"/>
      <c r="K22" s="278"/>
      <c r="L22" s="194"/>
      <c r="M22" s="234"/>
    </row>
    <row r="23" spans="1:13" ht="15" customHeight="1">
      <c r="A23" s="249"/>
      <c r="B23" s="176">
        <f>INDEX('Geint lp doelen'!$Q$68:$AT$73,4,$A$4)</f>
        <v>0</v>
      </c>
      <c r="C23" s="178" t="str">
        <f>IF(B23&gt;0,INDEX('Geint lp doelen'!$A$1:$F$64,$B23-1,2),"")</f>
        <v/>
      </c>
      <c r="D23" s="119" t="str">
        <f>IF(B23&gt;0,INDEX('Geint lp doelen'!$A$1:$F$64,$B23-1,3),"")</f>
        <v/>
      </c>
      <c r="E23" s="119"/>
      <c r="F23" s="119"/>
      <c r="G23" s="211"/>
      <c r="H23" s="199"/>
      <c r="I23" s="201"/>
      <c r="J23" s="201"/>
      <c r="K23" s="275"/>
      <c r="L23" s="194"/>
      <c r="M23" s="234"/>
    </row>
    <row r="24" spans="1:13" ht="45" customHeight="1">
      <c r="A24" s="249"/>
      <c r="B24" s="180"/>
      <c r="C24" s="181"/>
      <c r="D24" s="26" t="str">
        <f>IF($B23&gt;0,INDEX('Geint lp doelen'!$A$1:$F$64,$B23,3),"")</f>
        <v/>
      </c>
      <c r="E24" s="26" t="str">
        <f>IF($B23&gt;0,INDEX('Geint lp doelen'!$A$1:$F$64,$B23,4),"")</f>
        <v/>
      </c>
      <c r="F24" s="26" t="str">
        <f>IF($B23&gt;0,INDEX('Geint lp doelen'!$A$1:$F$64,$B23,5),"")</f>
        <v/>
      </c>
      <c r="G24" s="27" t="str">
        <f>IF($B23&gt;0,INDEX('Geint lp doelen'!$A$1:$F$64,$B23,6),"")</f>
        <v/>
      </c>
      <c r="H24" s="200"/>
      <c r="I24" s="195"/>
      <c r="J24" s="195"/>
      <c r="K24" s="278"/>
      <c r="L24" s="194"/>
      <c r="M24" s="234"/>
    </row>
    <row r="25" spans="1:13" ht="15" customHeight="1">
      <c r="A25" s="249"/>
      <c r="B25" s="176">
        <f>INDEX('Geint lp doelen'!$Q$68:$AT$73,5,$A$4)</f>
        <v>0</v>
      </c>
      <c r="C25" s="178" t="str">
        <f>IF(B25&gt;0,INDEX('Geint lp doelen'!$A$1:$F$64,$B25-1,2),"")</f>
        <v/>
      </c>
      <c r="D25" s="119" t="str">
        <f>IF(B25&gt;0,INDEX('Geint lp doelen'!$A$1:$F$64,$B25-1,3),"")</f>
        <v/>
      </c>
      <c r="E25" s="119"/>
      <c r="F25" s="119"/>
      <c r="G25" s="211"/>
      <c r="H25" s="199"/>
      <c r="I25" s="201"/>
      <c r="J25" s="201"/>
      <c r="K25" s="275"/>
      <c r="L25" s="194"/>
      <c r="M25" s="234"/>
    </row>
    <row r="26" spans="1:13" ht="45" customHeight="1">
      <c r="A26" s="249"/>
      <c r="B26" s="180"/>
      <c r="C26" s="181"/>
      <c r="D26" s="26" t="str">
        <f>IF($B25&gt;0,INDEX('Geint lp doelen'!$A$1:$F$64,$B25,3),"")</f>
        <v/>
      </c>
      <c r="E26" s="26" t="str">
        <f>IF($B25&gt;0,INDEX('Geint lp doelen'!$A$1:$F$64,$B25,4),"")</f>
        <v/>
      </c>
      <c r="F26" s="26" t="str">
        <f>IF($B25&gt;0,INDEX('Geint lp doelen'!$A$1:$F$64,$B25,5),"")</f>
        <v/>
      </c>
      <c r="G26" s="27" t="str">
        <f>IF($B25&gt;0,INDEX('Geint lp doelen'!$A$1:$F$64,$B25,6),"")</f>
        <v/>
      </c>
      <c r="H26" s="200"/>
      <c r="I26" s="195"/>
      <c r="J26" s="195"/>
      <c r="K26" s="278"/>
      <c r="L26" s="194"/>
      <c r="M26" s="234"/>
    </row>
    <row r="27" spans="1:13" ht="15" customHeight="1">
      <c r="A27" s="249"/>
      <c r="B27" s="176">
        <f>INDEX('Geint lp doelen'!$Q$68:$AT$73,6,$A$4)</f>
        <v>0</v>
      </c>
      <c r="C27" s="178" t="str">
        <f>IF(B27&gt;0,INDEX('Geint lp doelen'!$A$1:$F$64,$B27-1,2),"")</f>
        <v/>
      </c>
      <c r="D27" s="119" t="str">
        <f>IF(B27&gt;0,INDEX('Geint lp doelen'!$A$1:$F$64,$B27-1,3),"")</f>
        <v/>
      </c>
      <c r="E27" s="119"/>
      <c r="F27" s="119"/>
      <c r="G27" s="211"/>
      <c r="H27" s="199"/>
      <c r="I27" s="201"/>
      <c r="J27" s="201"/>
      <c r="K27" s="275"/>
      <c r="L27" s="194"/>
      <c r="M27" s="234"/>
    </row>
    <row r="28" spans="1:13" ht="45" customHeight="1" thickBot="1">
      <c r="A28" s="250"/>
      <c r="B28" s="177"/>
      <c r="C28" s="179"/>
      <c r="D28" s="28" t="str">
        <f>IF($B27&gt;0,INDEX('Geint lp doelen'!$A$1:$F$64,$B27,3),"")</f>
        <v/>
      </c>
      <c r="E28" s="28" t="str">
        <f>IF($B27&gt;0,INDEX('Geint lp doelen'!$A$1:$F$64,$B27,4),"")</f>
        <v/>
      </c>
      <c r="F28" s="28" t="str">
        <f>IF($B27&gt;0,INDEX('Geint lp doelen'!$A$1:$F$64,$B27,5),"")</f>
        <v/>
      </c>
      <c r="G28" s="29" t="str">
        <f>IF($B27&gt;0,INDEX('Geint lp doelen'!$A$1:$F$64,$B27,6),"")</f>
        <v/>
      </c>
      <c r="H28" s="206"/>
      <c r="I28" s="207"/>
      <c r="J28" s="207"/>
      <c r="K28" s="276"/>
      <c r="L28" s="235"/>
      <c r="M28" s="236"/>
    </row>
    <row r="29" spans="1:13" ht="15" customHeight="1">
      <c r="A29" s="229" t="s">
        <v>310</v>
      </c>
      <c r="B29" s="182">
        <f>INDEX('Voeten- extra doelen'!$Q$32:$AT$37,1,$A$4)</f>
        <v>4</v>
      </c>
      <c r="C29" s="184" t="str">
        <f>IF(B29&gt;0,INDEX('Voeten- extra doelen'!$A$1:$F$14,$B29-1,2),"")</f>
        <v>E1</v>
      </c>
      <c r="D29" s="152" t="str">
        <f>IF(B29&gt;0,INDEX('Voeten- extra doelen'!$A$1:$F$28,$B29-1,3),"")</f>
        <v>De brugconstructie overspant de opgelegde afstand van 70 cm.</v>
      </c>
      <c r="E29" s="152"/>
      <c r="F29" s="152"/>
      <c r="G29" s="153"/>
      <c r="H29" s="219"/>
      <c r="I29" s="220"/>
      <c r="J29" s="220"/>
      <c r="K29" s="277"/>
      <c r="L29" s="237"/>
      <c r="M29" s="238"/>
    </row>
    <row r="30" spans="1:13" ht="45" customHeight="1">
      <c r="A30" s="230"/>
      <c r="B30" s="183"/>
      <c r="C30" s="185"/>
      <c r="D30" s="30" t="str">
        <f>IF($B29&gt;0,INDEX('Voeten- extra doelen'!$A$1:$F$28,$B29,3),"")</f>
        <v>De brug overspant de 70 cm niet.</v>
      </c>
      <c r="E30" s="30" t="str">
        <f>IF($B29&gt;0,INDEX('Voeten- extra doelen'!$A$1:$F$28,$B29,4),"")</f>
        <v xml:space="preserve">  </v>
      </c>
      <c r="F30" s="30" t="str">
        <f>IF($B29&gt;0,INDEX('Voeten- extra doelen'!$A$1:$F$28,$B29,5),"")</f>
        <v xml:space="preserve"> </v>
      </c>
      <c r="G30" s="31" t="str">
        <f>IF($B29&gt;0,INDEX('Voeten- extra doelen'!$A$1:$F$28,$B29,6),"")</f>
        <v>De brug overspant de 70 cm.</v>
      </c>
      <c r="H30" s="200"/>
      <c r="I30" s="195"/>
      <c r="J30" s="195"/>
      <c r="K30" s="278"/>
      <c r="L30" s="194"/>
      <c r="M30" s="234"/>
    </row>
    <row r="31" spans="1:13" ht="15" customHeight="1">
      <c r="A31" s="230"/>
      <c r="B31" s="183">
        <f>INDEX('Voeten- extra doelen'!$Q$32:$AT$37,2,$A$4)</f>
        <v>0</v>
      </c>
      <c r="C31" s="185" t="str">
        <f>IF(B31&gt;0,INDEX('Voeten- extra doelen'!$A$1:$F$14,$B31-1,2),"")</f>
        <v/>
      </c>
      <c r="D31" s="155" t="str">
        <f>IF(B31&gt;0,INDEX('Voeten- extra doelen'!$A$1:$F$28,$B31-1,3),"")</f>
        <v/>
      </c>
      <c r="E31" s="155"/>
      <c r="F31" s="155"/>
      <c r="G31" s="156"/>
      <c r="H31" s="199"/>
      <c r="I31" s="201"/>
      <c r="J31" s="201"/>
      <c r="K31" s="275"/>
      <c r="L31" s="194"/>
      <c r="M31" s="234"/>
    </row>
    <row r="32" spans="1:13" ht="45" customHeight="1">
      <c r="A32" s="230"/>
      <c r="B32" s="183"/>
      <c r="C32" s="185"/>
      <c r="D32" s="30" t="str">
        <f>IF($B31&gt;0,INDEX('Voeten- extra doelen'!$A$1:$F$28,$B31,3),"")</f>
        <v/>
      </c>
      <c r="E32" s="30" t="str">
        <f>IF($B31&gt;0,INDEX('Voeten- extra doelen'!$A$1:$F$28,$B31,4),"")</f>
        <v/>
      </c>
      <c r="F32" s="30" t="str">
        <f>IF($B31&gt;0,INDEX('Voeten- extra doelen'!$A$1:$F$28,$B31,5),"")</f>
        <v/>
      </c>
      <c r="G32" s="31" t="str">
        <f>IF($B31&gt;0,INDEX('Voeten- extra doelen'!$A$1:$F$28,$B31,6),"")</f>
        <v/>
      </c>
      <c r="H32" s="200"/>
      <c r="I32" s="195"/>
      <c r="J32" s="195"/>
      <c r="K32" s="278"/>
      <c r="L32" s="194"/>
      <c r="M32" s="234"/>
    </row>
    <row r="33" spans="1:13" ht="15" customHeight="1">
      <c r="A33" s="230"/>
      <c r="B33" s="183">
        <f>INDEX('Voeten- extra doelen'!$Q$32:$AT$37,3,$A$4)</f>
        <v>0</v>
      </c>
      <c r="C33" s="185" t="str">
        <f>IF(B33&gt;0,INDEX('Voeten- extra doelen'!$A$1:$F$14,$B33-1,2),"")</f>
        <v/>
      </c>
      <c r="D33" s="155" t="str">
        <f>IF(B33&gt;0,INDEX('Voeten- extra doelen'!$A$1:$F$28,$B33-1,3),"")</f>
        <v/>
      </c>
      <c r="E33" s="155"/>
      <c r="F33" s="155"/>
      <c r="G33" s="156"/>
      <c r="H33" s="199"/>
      <c r="I33" s="201"/>
      <c r="J33" s="201"/>
      <c r="K33" s="275"/>
      <c r="L33" s="194"/>
      <c r="M33" s="234"/>
    </row>
    <row r="34" spans="1:13" ht="45" customHeight="1" thickBot="1">
      <c r="A34" s="231"/>
      <c r="B34" s="186"/>
      <c r="C34" s="187"/>
      <c r="D34" s="32" t="str">
        <f>IF($B33&gt;0,INDEX('Voeten- extra doelen'!$A$1:$F$28,$B33,3),"")</f>
        <v/>
      </c>
      <c r="E34" s="32" t="str">
        <f>IF($B33&gt;0,INDEX('Voeten- extra doelen'!$A$1:$F$28,$B33,4),"")</f>
        <v/>
      </c>
      <c r="F34" s="32" t="str">
        <f>IF($B33&gt;0,INDEX('Voeten- extra doelen'!$A$1:$F$28,$B33,5),"")</f>
        <v/>
      </c>
      <c r="G34" s="33" t="str">
        <f>IF($B33&gt;0,INDEX('Voeten- extra doelen'!$A$1:$F$28,$B33,6),"")</f>
        <v/>
      </c>
      <c r="H34" s="206"/>
      <c r="I34" s="207"/>
      <c r="J34" s="207"/>
      <c r="K34" s="276"/>
      <c r="L34" s="194"/>
      <c r="M34" s="234"/>
    </row>
    <row r="35" spans="1:13" ht="15" customHeight="1">
      <c r="A35" s="168" t="s">
        <v>351</v>
      </c>
      <c r="B35" s="169">
        <f>INDEX('Voeten- extra doelen'!$Q$40:$AT$45,1,$A$4)</f>
        <v>18</v>
      </c>
      <c r="C35" s="173" t="str">
        <f>IF(B35&gt;0,INDEX('Voeten- extra doelen'!$A$1:$F$28,$B35-1,2),"")</f>
        <v>C4.4</v>
      </c>
      <c r="D35" s="159" t="str">
        <f>IF(B35&gt;0,INDEX('Voeten- extra doelen'!$A$1:$F$28,$B35-1,3),"")</f>
        <v>Omgeving en duurzame ontwikkeling : zoeken naar duurzame oplossingen om de lokale en globale leefomgeving te beïnvloeden en te verbeteren.</v>
      </c>
      <c r="E35" s="159"/>
      <c r="F35" s="159"/>
      <c r="G35" s="232"/>
      <c r="H35" s="219"/>
      <c r="I35" s="220"/>
      <c r="J35" s="220"/>
      <c r="K35" s="277"/>
      <c r="L35" s="194"/>
      <c r="M35" s="234"/>
    </row>
    <row r="36" spans="1:13" ht="45" customHeight="1">
      <c r="A36" s="145"/>
      <c r="B36" s="158"/>
      <c r="C36" s="172"/>
      <c r="D36" s="34" t="str">
        <f>IF($B35&gt;0,INDEX('Voeten- extra doelen'!$A$1:$F$28,$B35,3),"")</f>
        <v>Het zoeken naar duurzame oplossingen lukt zelden.</v>
      </c>
      <c r="E36" s="34" t="str">
        <f>IF($B35&gt;0,INDEX('Voeten- extra doelen'!$A$1:$F$28,$B35,4),"")</f>
        <v xml:space="preserve"> </v>
      </c>
      <c r="F36" s="34" t="str">
        <f>IF($B35&gt;0,INDEX('Voeten- extra doelen'!$A$1:$F$28,$B35,5),"")</f>
        <v>Het zoeken naar duurzame oplossingen lukt met hulp.</v>
      </c>
      <c r="G36" s="35" t="str">
        <f>IF($B35&gt;0,INDEX('Voeten- extra doelen'!$A$1:$F$28,$B35,6),"")</f>
        <v>Het zoeken naar duurzame oplossingen lukt zelfstandig.</v>
      </c>
      <c r="H36" s="200"/>
      <c r="I36" s="195"/>
      <c r="J36" s="195"/>
      <c r="K36" s="278"/>
      <c r="L36" s="194"/>
      <c r="M36" s="234"/>
    </row>
    <row r="37" spans="1:13" ht="15" customHeight="1">
      <c r="A37" s="145"/>
      <c r="B37" s="170">
        <f>INDEX('Voeten- extra doelen'!$Q$40:$AT$45,2,$A$4)</f>
        <v>0</v>
      </c>
      <c r="C37" s="171" t="str">
        <f>IF(B37&gt;0,INDEX('Voeten- extra doelen'!$A$1:$F$28,$B37-1,2),"")</f>
        <v/>
      </c>
      <c r="D37" s="124" t="str">
        <f>IF(B37&gt;0,INDEX('Voeten- extra doelen'!$A$1:$F$28,$B37-1,3),"")</f>
        <v/>
      </c>
      <c r="E37" s="124"/>
      <c r="F37" s="124"/>
      <c r="G37" s="233"/>
      <c r="H37" s="199"/>
      <c r="I37" s="201"/>
      <c r="J37" s="201"/>
      <c r="K37" s="275"/>
      <c r="L37" s="194"/>
      <c r="M37" s="234"/>
    </row>
    <row r="38" spans="1:13" ht="45" customHeight="1">
      <c r="A38" s="145"/>
      <c r="B38" s="158"/>
      <c r="C38" s="172"/>
      <c r="D38" s="34" t="str">
        <f>IF($B37&gt;0,INDEX('Voeten- extra doelen'!$A$1:$F$28,$B37,3),"")</f>
        <v/>
      </c>
      <c r="E38" s="34" t="str">
        <f>IF($B37&gt;0,INDEX('Voeten- extra doelen'!$A$1:$F$28,$B37,4),"")</f>
        <v/>
      </c>
      <c r="F38" s="34" t="str">
        <f>IF($B37&gt;0,INDEX('Voeten- extra doelen'!$A$1:$F$28,$B37,5),"")</f>
        <v/>
      </c>
      <c r="G38" s="35" t="str">
        <f>IF($B37&gt;0,INDEX('Voeten- extra doelen'!$A$1:$F$28,$B37,6),"")</f>
        <v/>
      </c>
      <c r="H38" s="200"/>
      <c r="I38" s="195"/>
      <c r="J38" s="195"/>
      <c r="K38" s="278"/>
      <c r="L38" s="194"/>
      <c r="M38" s="234"/>
    </row>
    <row r="39" spans="1:13" ht="15" customHeight="1">
      <c r="A39" s="145"/>
      <c r="B39" s="170">
        <f>INDEX('Voeten- extra doelen'!$Q$40:$AT$45,3,$A$4)</f>
        <v>0</v>
      </c>
      <c r="C39" s="171" t="str">
        <f>IF(B39&gt;0,INDEX('Voeten- extra doelen'!$A$1:$F$28,$B39-1,2),"")</f>
        <v/>
      </c>
      <c r="D39" s="124" t="str">
        <f>IF(B39&gt;0,INDEX('Voeten- extra doelen'!$A$1:$F$28,$B39-1,3),"")</f>
        <v/>
      </c>
      <c r="E39" s="124"/>
      <c r="F39" s="124"/>
      <c r="G39" s="233"/>
      <c r="H39" s="199"/>
      <c r="I39" s="201"/>
      <c r="J39" s="201"/>
      <c r="K39" s="275"/>
      <c r="L39" s="194"/>
      <c r="M39" s="234"/>
    </row>
    <row r="40" spans="1:13" ht="45" customHeight="1" thickBot="1">
      <c r="A40" s="146"/>
      <c r="B40" s="174"/>
      <c r="C40" s="175"/>
      <c r="D40" s="36" t="str">
        <f>IF($B39&gt;0,INDEX('Voeten- extra doelen'!$A$1:$F$28,$B39,3),"")</f>
        <v/>
      </c>
      <c r="E40" s="36" t="str">
        <f>IF($B39&gt;0,INDEX('Voeten- extra doelen'!$A$1:$F$28,$B39,4),"")</f>
        <v/>
      </c>
      <c r="F40" s="36" t="str">
        <f>IF($B39&gt;0,INDEX('Voeten- extra doelen'!$A$1:$F$28,$B39,5),"")</f>
        <v/>
      </c>
      <c r="G40" s="37" t="str">
        <f>IF($B39&gt;0,INDEX('Voeten- extra doelen'!$A$1:$F$28,$B39,6),"")</f>
        <v/>
      </c>
      <c r="H40" s="206"/>
      <c r="I40" s="207"/>
      <c r="J40" s="207"/>
      <c r="K40" s="276"/>
      <c r="L40" s="235"/>
      <c r="M40" s="236"/>
    </row>
  </sheetData>
  <sheetProtection algorithmName="SHA-512" hashValue="CxMEjoQ3tbeXhMMuROK/i70syKlD7SLZxZIWfT/OdIG/sGXuyO0YnVw/QxFlygH02zykz1bJ70BjhvJLYH4XBg==" saltValue="YRADOtuQVLfCkGIjKrGbuA==" spinCount="100000" sheet="1" objects="1" scenarios="1" selectLockedCells="1"/>
  <protectedRanges>
    <protectedRange algorithmName="SHA-512" hashValue="JGa06/nGCbafrPtR+Q86i/syAQsr9W8tu64+LKh5lbFfqGDbzw9hYczoDVmGLrvu9YV4QDOgoCMvQCUKnvOb+A==" saltValue="9wNitv1JkDHTz/wo9L4DeQ==" spinCount="100000" sqref="A5:G16" name="Bereik1_1"/>
    <protectedRange algorithmName="SHA-512" hashValue="JGa06/nGCbafrPtR+Q86i/syAQsr9W8tu64+LKh5lbFfqGDbzw9hYczoDVmGLrvu9YV4QDOgoCMvQCUKnvOb+A==" saltValue="9wNitv1JkDHTz/wo9L4DeQ==" spinCount="100000" sqref="A17:G40" name="Bereik1"/>
  </protectedRanges>
  <mergeCells count="160">
    <mergeCell ref="K27:K28"/>
    <mergeCell ref="L27:M28"/>
    <mergeCell ref="K29:K30"/>
    <mergeCell ref="L29:M30"/>
    <mergeCell ref="K31:K32"/>
    <mergeCell ref="L31:M32"/>
    <mergeCell ref="K33:K34"/>
    <mergeCell ref="L33:M34"/>
    <mergeCell ref="K35:K36"/>
    <mergeCell ref="L35:M36"/>
    <mergeCell ref="K17:K18"/>
    <mergeCell ref="L17:M18"/>
    <mergeCell ref="K19:K20"/>
    <mergeCell ref="L19:M20"/>
    <mergeCell ref="K21:K22"/>
    <mergeCell ref="L21:M22"/>
    <mergeCell ref="K23:K24"/>
    <mergeCell ref="L23:M24"/>
    <mergeCell ref="K25:K26"/>
    <mergeCell ref="L25:M26"/>
    <mergeCell ref="K7:K8"/>
    <mergeCell ref="L7:M8"/>
    <mergeCell ref="K9:K10"/>
    <mergeCell ref="L9:M10"/>
    <mergeCell ref="K11:K12"/>
    <mergeCell ref="L11:M12"/>
    <mergeCell ref="K13:K14"/>
    <mergeCell ref="L13:M14"/>
    <mergeCell ref="K15:K16"/>
    <mergeCell ref="L15:M16"/>
    <mergeCell ref="H1:K1"/>
    <mergeCell ref="M1:M3"/>
    <mergeCell ref="H2:H3"/>
    <mergeCell ref="I2:I3"/>
    <mergeCell ref="J2:J3"/>
    <mergeCell ref="K2:K4"/>
    <mergeCell ref="L4:M4"/>
    <mergeCell ref="K5:K6"/>
    <mergeCell ref="L5:M6"/>
    <mergeCell ref="L1:L3"/>
    <mergeCell ref="D3:G3"/>
    <mergeCell ref="B5:B6"/>
    <mergeCell ref="C5:C6"/>
    <mergeCell ref="D5:G5"/>
    <mergeCell ref="H5:H6"/>
    <mergeCell ref="I5:I6"/>
    <mergeCell ref="J5:J6"/>
    <mergeCell ref="J13:J14"/>
    <mergeCell ref="J7:J8"/>
    <mergeCell ref="B9:B10"/>
    <mergeCell ref="C9:C10"/>
    <mergeCell ref="D9:G9"/>
    <mergeCell ref="B11:B12"/>
    <mergeCell ref="C11:C12"/>
    <mergeCell ref="D11:G11"/>
    <mergeCell ref="B7:B8"/>
    <mergeCell ref="C7:C8"/>
    <mergeCell ref="D7:G7"/>
    <mergeCell ref="H7:H8"/>
    <mergeCell ref="I7:I8"/>
    <mergeCell ref="A3:C3"/>
    <mergeCell ref="A4:C4"/>
    <mergeCell ref="I17:I18"/>
    <mergeCell ref="J17:J18"/>
    <mergeCell ref="B15:B16"/>
    <mergeCell ref="C15:C16"/>
    <mergeCell ref="D15:G15"/>
    <mergeCell ref="H15:H16"/>
    <mergeCell ref="I15:I16"/>
    <mergeCell ref="B13:B14"/>
    <mergeCell ref="C13:C14"/>
    <mergeCell ref="D13:G13"/>
    <mergeCell ref="H13:H14"/>
    <mergeCell ref="I13:I14"/>
    <mergeCell ref="H17:H18"/>
    <mergeCell ref="A29:A34"/>
    <mergeCell ref="D23:G23"/>
    <mergeCell ref="H23:H24"/>
    <mergeCell ref="I23:I24"/>
    <mergeCell ref="J23:J24"/>
    <mergeCell ref="J25:J26"/>
    <mergeCell ref="I19:I20"/>
    <mergeCell ref="J19:J20"/>
    <mergeCell ref="B21:B22"/>
    <mergeCell ref="C21:C22"/>
    <mergeCell ref="D21:G21"/>
    <mergeCell ref="H21:H22"/>
    <mergeCell ref="I21:I22"/>
    <mergeCell ref="J21:J22"/>
    <mergeCell ref="B23:B24"/>
    <mergeCell ref="B19:B20"/>
    <mergeCell ref="C19:C20"/>
    <mergeCell ref="D19:G19"/>
    <mergeCell ref="H19:H20"/>
    <mergeCell ref="C23:C24"/>
    <mergeCell ref="I31:I32"/>
    <mergeCell ref="J31:J32"/>
    <mergeCell ref="B33:B34"/>
    <mergeCell ref="C33:C34"/>
    <mergeCell ref="A1:D2"/>
    <mergeCell ref="A5:A16"/>
    <mergeCell ref="H9:H10"/>
    <mergeCell ref="I9:I10"/>
    <mergeCell ref="J9:J10"/>
    <mergeCell ref="H11:H12"/>
    <mergeCell ref="I11:I12"/>
    <mergeCell ref="J11:J12"/>
    <mergeCell ref="I27:I28"/>
    <mergeCell ref="A17:A28"/>
    <mergeCell ref="J27:J28"/>
    <mergeCell ref="B25:B26"/>
    <mergeCell ref="C25:C26"/>
    <mergeCell ref="D25:G25"/>
    <mergeCell ref="H25:H26"/>
    <mergeCell ref="I25:I26"/>
    <mergeCell ref="B27:B28"/>
    <mergeCell ref="C27:C28"/>
    <mergeCell ref="D27:G27"/>
    <mergeCell ref="H27:H28"/>
    <mergeCell ref="J15:J16"/>
    <mergeCell ref="B17:B18"/>
    <mergeCell ref="C17:C18"/>
    <mergeCell ref="D17:G17"/>
    <mergeCell ref="D33:G33"/>
    <mergeCell ref="H33:H34"/>
    <mergeCell ref="I33:I34"/>
    <mergeCell ref="J33:J34"/>
    <mergeCell ref="B29:B30"/>
    <mergeCell ref="C29:C30"/>
    <mergeCell ref="D29:G29"/>
    <mergeCell ref="H29:H30"/>
    <mergeCell ref="I29:I30"/>
    <mergeCell ref="J29:J30"/>
    <mergeCell ref="B31:B32"/>
    <mergeCell ref="C31:C32"/>
    <mergeCell ref="D31:G31"/>
    <mergeCell ref="H31:H32"/>
    <mergeCell ref="A35:A40"/>
    <mergeCell ref="B35:B36"/>
    <mergeCell ref="C35:C36"/>
    <mergeCell ref="D35:G35"/>
    <mergeCell ref="H35:H36"/>
    <mergeCell ref="B39:B40"/>
    <mergeCell ref="C39:C40"/>
    <mergeCell ref="D39:G39"/>
    <mergeCell ref="H39:H40"/>
    <mergeCell ref="K37:K38"/>
    <mergeCell ref="L37:M38"/>
    <mergeCell ref="K39:K40"/>
    <mergeCell ref="L39:M40"/>
    <mergeCell ref="I39:I40"/>
    <mergeCell ref="J39:J40"/>
    <mergeCell ref="I35:I36"/>
    <mergeCell ref="J35:J36"/>
    <mergeCell ref="B37:B38"/>
    <mergeCell ref="C37:C38"/>
    <mergeCell ref="D37:G37"/>
    <mergeCell ref="H37:H38"/>
    <mergeCell ref="I37:I38"/>
    <mergeCell ref="J37:J38"/>
  </mergeCells>
  <dataValidations count="1">
    <dataValidation type="list" allowBlank="1" showInputMessage="1" showErrorMessage="1" sqref="H5:J40">
      <formula1>$O$2:$O$6</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dimension ref="A1:Q41"/>
  <sheetViews>
    <sheetView zoomScale="80" zoomScaleNormal="80" workbookViewId="0">
      <selection activeCell="A4" sqref="A4:C4"/>
    </sheetView>
  </sheetViews>
  <sheetFormatPr defaultRowHeight="15"/>
  <cols>
    <col min="1" max="1" width="4.7109375" style="1" customWidth="1"/>
    <col min="2" max="2" width="8.7109375" style="1" hidden="1" customWidth="1"/>
    <col min="3" max="3" width="4.7109375" style="1" customWidth="1"/>
    <col min="4" max="4" width="45.7109375" style="2" customWidth="1"/>
    <col min="5" max="7" width="45.7109375" style="1" customWidth="1"/>
    <col min="8" max="12" width="5.7109375" style="1" customWidth="1"/>
    <col min="13" max="13" width="5.7109375" style="1" hidden="1" customWidth="1"/>
    <col min="14" max="14" width="87.7109375" style="1" customWidth="1"/>
    <col min="15" max="15" width="27" style="1" customWidth="1"/>
    <col min="16" max="16" width="9.140625" style="1"/>
    <col min="17" max="17" width="20" style="2" hidden="1" customWidth="1"/>
    <col min="18" max="16384" width="9.140625" style="1"/>
  </cols>
  <sheetData>
    <row r="1" spans="1:17" ht="20.100000000000001" customHeight="1" thickBot="1">
      <c r="A1" s="254" t="s">
        <v>355</v>
      </c>
      <c r="B1" s="255"/>
      <c r="C1" s="255"/>
      <c r="D1" s="255"/>
      <c r="E1" s="18" t="s">
        <v>334</v>
      </c>
      <c r="F1" s="18" t="s">
        <v>335</v>
      </c>
      <c r="G1" s="18" t="s">
        <v>336</v>
      </c>
      <c r="H1" s="283" t="s">
        <v>337</v>
      </c>
      <c r="I1" s="284"/>
      <c r="J1" s="284"/>
      <c r="K1" s="284"/>
      <c r="L1" s="285"/>
      <c r="M1" s="65"/>
      <c r="N1" s="251" t="s">
        <v>338</v>
      </c>
      <c r="O1" s="262"/>
      <c r="Q1" s="2" t="s">
        <v>339</v>
      </c>
    </row>
    <row r="2" spans="1:17" ht="20.100000000000001" customHeight="1" thickBot="1">
      <c r="A2" s="256"/>
      <c r="B2" s="257"/>
      <c r="C2" s="257"/>
      <c r="D2" s="257"/>
      <c r="E2" s="47"/>
      <c r="F2" s="47"/>
      <c r="G2" s="47"/>
      <c r="H2" s="266" t="s">
        <v>340</v>
      </c>
      <c r="I2" s="268" t="s">
        <v>341</v>
      </c>
      <c r="J2" s="306" t="s">
        <v>342</v>
      </c>
      <c r="K2" s="308" t="s">
        <v>356</v>
      </c>
      <c r="L2" s="245" t="s">
        <v>357</v>
      </c>
      <c r="M2" s="245" t="s">
        <v>358</v>
      </c>
      <c r="N2" s="252"/>
      <c r="O2" s="263"/>
      <c r="Q2" s="2">
        <f>D4</f>
        <v>2</v>
      </c>
    </row>
    <row r="3" spans="1:17" ht="23.25" customHeight="1" thickBot="1">
      <c r="A3" s="222" t="s">
        <v>343</v>
      </c>
      <c r="B3" s="223"/>
      <c r="C3" s="224"/>
      <c r="D3" s="222" t="s">
        <v>344</v>
      </c>
      <c r="E3" s="258"/>
      <c r="F3" s="258"/>
      <c r="G3" s="259"/>
      <c r="H3" s="267"/>
      <c r="I3" s="269"/>
      <c r="J3" s="307"/>
      <c r="K3" s="309"/>
      <c r="L3" s="246"/>
      <c r="M3" s="246"/>
      <c r="N3" s="253"/>
      <c r="O3" s="264"/>
      <c r="Q3" s="2">
        <f>E4</f>
        <v>4</v>
      </c>
    </row>
    <row r="4" spans="1:17" ht="26.25" customHeight="1" thickBot="1">
      <c r="A4" s="226">
        <v>5</v>
      </c>
      <c r="B4" s="227"/>
      <c r="C4" s="227"/>
      <c r="D4" s="19">
        <v>2</v>
      </c>
      <c r="E4" s="20">
        <v>4</v>
      </c>
      <c r="F4" s="20">
        <v>6</v>
      </c>
      <c r="G4" s="21">
        <v>10</v>
      </c>
      <c r="H4" s="48">
        <v>0.3</v>
      </c>
      <c r="I4" s="49">
        <v>0.5</v>
      </c>
      <c r="J4" s="50">
        <v>0.2</v>
      </c>
      <c r="K4" s="310"/>
      <c r="L4" s="247"/>
      <c r="M4" s="247"/>
      <c r="N4" s="260" t="s">
        <v>349</v>
      </c>
      <c r="O4" s="261"/>
      <c r="Q4" s="2">
        <f>F4</f>
        <v>6</v>
      </c>
    </row>
    <row r="5" spans="1:17" ht="15" customHeight="1">
      <c r="A5" s="188" t="s">
        <v>20</v>
      </c>
      <c r="B5" s="228">
        <f>INDEX('STEM doelen'!$P$99:$AS$104,1,$A$4)</f>
        <v>22</v>
      </c>
      <c r="C5" s="225" t="str">
        <f>IF(B5&gt;0,INDEX('STEM doelen'!$A$1:$F$97,B5-1,2),"")</f>
        <v>3.3</v>
      </c>
      <c r="D5" s="191" t="str">
        <f>IF(B5&gt;0,INDEX('STEM doelen'!$A$1:$F$97,B5-1,3),"")</f>
        <v>Onderzoeksvaardigheden : onderzoeksvraag verfijnen en nieuwe vragen formuleren</v>
      </c>
      <c r="E5" s="191"/>
      <c r="F5" s="191"/>
      <c r="G5" s="192"/>
      <c r="H5" s="193">
        <v>4</v>
      </c>
      <c r="I5" s="195">
        <v>10</v>
      </c>
      <c r="J5" s="197">
        <v>2</v>
      </c>
      <c r="K5" s="274">
        <f>IF(H5*I5*J5&gt;0,H5*$H$4+I5*$I$4+J5*$J$4,"")</f>
        <v>6.6000000000000005</v>
      </c>
      <c r="L5" s="292">
        <v>10</v>
      </c>
      <c r="M5" s="301">
        <f>IF(K5="",0,K5*L5/$G$4)</f>
        <v>6.6</v>
      </c>
      <c r="N5" s="237"/>
      <c r="O5" s="238"/>
      <c r="Q5" s="2">
        <f>G4</f>
        <v>10</v>
      </c>
    </row>
    <row r="6" spans="1:17" ht="45" customHeight="1">
      <c r="A6" s="189"/>
      <c r="B6" s="204"/>
      <c r="C6" s="205"/>
      <c r="D6" s="22" t="str">
        <f>IF(B5&gt;0,INDEX('STEM doelen'!$A$1:$F$97,B5,3),"")</f>
        <v>Een onderzoeksvraag verfijnen van een probleem lukt zelden.</v>
      </c>
      <c r="E6" s="22" t="str">
        <f>IF(B5&gt;0,INDEX('STEM doelen'!$A$1:$F$97,B5,4),"")</f>
        <v>Een onderzoeksvraag verfijnen van een probleem lukt met hulp.</v>
      </c>
      <c r="F6" s="22" t="str">
        <f>IF(B5&gt;0,INDEX('STEM doelen'!$A$1:$F$97,B5,5),"")</f>
        <v xml:space="preserve">Een gekregen onderzoeksvraag verfijnen van een probleem lukt zelfstandig.  Een nieuwe vraag formuleren lukt zelden.
</v>
      </c>
      <c r="G6" s="23" t="str">
        <f>IF(B5&gt;0,INDEX('STEM doelen'!$A$1:$F$97,B5,6),"")</f>
        <v xml:space="preserve">Een gekregen onderzoeksvraag verfijnen van een probleem lukt zelfstandig.  Een nieuwe vraag formuleren lukt zelfstandig. </v>
      </c>
      <c r="H6" s="194"/>
      <c r="I6" s="196"/>
      <c r="J6" s="198"/>
      <c r="K6" s="272"/>
      <c r="L6" s="293"/>
      <c r="M6" s="302"/>
      <c r="N6" s="194"/>
      <c r="O6" s="234"/>
    </row>
    <row r="7" spans="1:17" ht="15" customHeight="1">
      <c r="A7" s="189"/>
      <c r="B7" s="203">
        <f>INDEX('STEM doelen'!$P$99:$AS$104,2,$A$4)</f>
        <v>78</v>
      </c>
      <c r="C7" s="205" t="str">
        <f>IF(B7&gt;0,INDEX('STEM doelen'!$A$1:$F$97,B7-1,2),"")</f>
        <v>9.2</v>
      </c>
      <c r="D7" s="78" t="str">
        <f>IF(B7&gt;0,INDEX('STEM doelen'!$A$1:$F$97,B7-1,3),"")</f>
        <v>Creatief denken = het vermogen om nieuwe en/of ongebruikelijke maar toepasbare ideeën voor bestaande problemen te vinden.</v>
      </c>
      <c r="E7" s="78"/>
      <c r="F7" s="78"/>
      <c r="G7" s="79"/>
      <c r="H7" s="199">
        <v>2</v>
      </c>
      <c r="I7" s="201">
        <v>4</v>
      </c>
      <c r="J7" s="202">
        <v>4</v>
      </c>
      <c r="K7" s="271">
        <f t="shared" ref="K7" si="0">IF(H7*I7*J7&gt;0,H7*$H$4+I7*$I$4+J7*$J$4,"")</f>
        <v>3.4000000000000004</v>
      </c>
      <c r="L7" s="290">
        <v>10</v>
      </c>
      <c r="M7" s="303">
        <f t="shared" ref="M7" si="1">IF(K7="",0,K7*L7/$G$4)</f>
        <v>3.4</v>
      </c>
      <c r="N7" s="194"/>
      <c r="O7" s="234"/>
    </row>
    <row r="8" spans="1:17" ht="45" customHeight="1">
      <c r="A8" s="189"/>
      <c r="B8" s="204"/>
      <c r="C8" s="205"/>
      <c r="D8" s="22" t="str">
        <f>IF(B7&gt;0,INDEX('STEM doelen'!$A$1:$F$97,B7,3),"")</f>
        <v>Het bedenken en/of het uitvoeren van nieuwe en/of ongebruikelijke maar toepasbare ideeën lukt zelden.</v>
      </c>
      <c r="E8" s="22" t="str">
        <f>IF(B7&gt;0,INDEX('STEM doelen'!$A$1:$F$97,B7,4),"")</f>
        <v>Het bedenken en/of het uitvoeren van nieuwe en/of ongebruikelijke maar toepasbare ideeën lukt met hulp.</v>
      </c>
      <c r="F8" s="22" t="str">
        <f>IF(B7&gt;0,INDEX('STEM doelen'!$A$1:$F$97,B7,5),"")</f>
        <v>Het bedenken van nieuwe en/of ongebruikelijke maar toepasbare ideeën lukt goed.  Het uitvoeren lukt niet zelfstandig.</v>
      </c>
      <c r="G8" s="23" t="str">
        <f>IF(B7&gt;0,INDEX('STEM doelen'!$A$1:$F$97,B7,6),"")</f>
        <v>Het bedenken en uitvoeren van nieuwe en/of ongebruikelijke maar toepasbare ideeën lukt goed.</v>
      </c>
      <c r="H8" s="200"/>
      <c r="I8" s="195"/>
      <c r="J8" s="197"/>
      <c r="K8" s="272"/>
      <c r="L8" s="292"/>
      <c r="M8" s="304"/>
      <c r="N8" s="194"/>
      <c r="O8" s="234"/>
    </row>
    <row r="9" spans="1:17" ht="15" customHeight="1">
      <c r="A9" s="189"/>
      <c r="B9" s="203">
        <f>INDEX('STEM doelen'!$P$99:$AS$104,3,$A$4)</f>
        <v>97</v>
      </c>
      <c r="C9" s="205">
        <f>IF(B9&gt;0,INDEX('STEM doelen'!$A$1:$F$97,B9-1,2),"")</f>
        <v>10</v>
      </c>
      <c r="D9" s="78" t="str">
        <f>IF(B9&gt;0,INDEX('STEM doelen'!$A$1:$F$97,B9-1,3),"")</f>
        <v>Innovatief denken / handelen</v>
      </c>
      <c r="E9" s="78"/>
      <c r="F9" s="78"/>
      <c r="G9" s="79"/>
      <c r="H9" s="199">
        <v>10</v>
      </c>
      <c r="I9" s="201">
        <v>10</v>
      </c>
      <c r="J9" s="202">
        <v>4</v>
      </c>
      <c r="K9" s="271">
        <f t="shared" ref="K9" si="2">IF(H9*I9*J9&gt;0,H9*$H$4+I9*$I$4+J9*$J$4,"")</f>
        <v>8.8000000000000007</v>
      </c>
      <c r="L9" s="290">
        <v>80</v>
      </c>
      <c r="M9" s="303">
        <f t="shared" ref="M9" si="3">IF(K9="",0,K9*L9/$G$4)</f>
        <v>70.400000000000006</v>
      </c>
      <c r="N9" s="194"/>
      <c r="O9" s="234"/>
    </row>
    <row r="10" spans="1:17" ht="45" customHeight="1">
      <c r="A10" s="189"/>
      <c r="B10" s="204"/>
      <c r="C10" s="205"/>
      <c r="D10" s="22" t="str">
        <f>IF(B9&gt;0,INDEX('STEM doelen'!$A$1:$F$97,B9,3),"")</f>
        <v>Het uitzoeken, uitdenken en uitproberen van nieuwe dingen lukt zelden.</v>
      </c>
      <c r="E10" s="22" t="str">
        <f>IF(B9&gt;0,INDEX('STEM doelen'!$A$1:$F$97,B9,4),"")</f>
        <v xml:space="preserve">Het uitzoeken van nieuwe dingen lukt zelfstandig.  Het uitdenken en uitproberen van nieuwe dingen lukt zelden. </v>
      </c>
      <c r="F10" s="22" t="str">
        <f>IF(B9&gt;0,INDEX('STEM doelen'!$A$1:$F$97,B9,5),"")</f>
        <v xml:space="preserve">Het uitzoekenen en uitdenken van nieuwe dingen lukt zelfstandig.  Het uitproberen van nieuwe dingen lukt zelden. </v>
      </c>
      <c r="G10" s="23" t="str">
        <f>IF(B9&gt;0,INDEX('STEM doelen'!$A$1:$F$97,B9,6),"")</f>
        <v>Het uitzoekenen, uitdenken en uitproberen van nieuwe dingen lukt zelfstandig.</v>
      </c>
      <c r="H10" s="200"/>
      <c r="I10" s="195"/>
      <c r="J10" s="197"/>
      <c r="K10" s="272"/>
      <c r="L10" s="292"/>
      <c r="M10" s="304"/>
      <c r="N10" s="194"/>
      <c r="O10" s="234"/>
    </row>
    <row r="11" spans="1:17" ht="15" customHeight="1">
      <c r="A11" s="189"/>
      <c r="B11" s="203">
        <f>INDEX('STEM doelen'!$P$99:$AS$104,4,$A$4)</f>
        <v>0</v>
      </c>
      <c r="C11" s="205" t="str">
        <f>IF(B11&gt;0,INDEX('STEM doelen'!$A$1:$F$97,B11-1,2),"")</f>
        <v/>
      </c>
      <c r="D11" s="78" t="str">
        <f>IF(B11&gt;0,INDEX('STEM doelen'!$A$1:$F$97,B11-1,3),"")</f>
        <v/>
      </c>
      <c r="E11" s="78"/>
      <c r="F11" s="78"/>
      <c r="G11" s="79"/>
      <c r="H11" s="199"/>
      <c r="I11" s="201"/>
      <c r="J11" s="202"/>
      <c r="K11" s="271" t="str">
        <f t="shared" ref="K11" si="4">IF(H11*I11*J11&gt;0,H11*$H$4+I11*$I$4+J11*$J$4,"")</f>
        <v/>
      </c>
      <c r="L11" s="290"/>
      <c r="M11" s="303">
        <f t="shared" ref="M11" si="5">IF(K11="",0,K11*L11/$G$4)</f>
        <v>0</v>
      </c>
      <c r="N11" s="194"/>
      <c r="O11" s="234"/>
    </row>
    <row r="12" spans="1:17" ht="45" customHeight="1">
      <c r="A12" s="189"/>
      <c r="B12" s="204"/>
      <c r="C12" s="205"/>
      <c r="D12" s="22" t="str">
        <f>IF(B11&gt;0,INDEX('STEM doelen'!$A$1:$F$97,B11,3),"")</f>
        <v/>
      </c>
      <c r="E12" s="22" t="str">
        <f>IF(B11&gt;0,INDEX('STEM doelen'!$A$1:$F$97,B11,4),"")</f>
        <v/>
      </c>
      <c r="F12" s="22" t="str">
        <f>IF(B11&gt;0,INDEX('STEM doelen'!$A$1:$F$97,B11,5),"")</f>
        <v/>
      </c>
      <c r="G12" s="23" t="str">
        <f>IF(B11&gt;0,INDEX('STEM doelen'!$A$1:$F$97,B11,6),"")</f>
        <v/>
      </c>
      <c r="H12" s="200"/>
      <c r="I12" s="195"/>
      <c r="J12" s="197"/>
      <c r="K12" s="272"/>
      <c r="L12" s="292"/>
      <c r="M12" s="304"/>
      <c r="N12" s="194"/>
      <c r="O12" s="234"/>
    </row>
    <row r="13" spans="1:17" ht="15" customHeight="1">
      <c r="A13" s="189"/>
      <c r="B13" s="203">
        <f>INDEX('STEM doelen'!$P$99:$AS$104,5,$A$4)</f>
        <v>0</v>
      </c>
      <c r="C13" s="205" t="str">
        <f>IF(B13&gt;0,INDEX('STEM doelen'!$A$1:$F$97,B13-1,2),"")</f>
        <v/>
      </c>
      <c r="D13" s="78" t="str">
        <f>IF(B13&gt;0,INDEX('STEM doelen'!$A$1:$F$97,B13-1,3),"")</f>
        <v/>
      </c>
      <c r="E13" s="78"/>
      <c r="F13" s="78"/>
      <c r="G13" s="79"/>
      <c r="H13" s="199"/>
      <c r="I13" s="201"/>
      <c r="J13" s="202"/>
      <c r="K13" s="271" t="str">
        <f t="shared" ref="K13" si="6">IF(H13*I13*J13&gt;0,H13*$H$4+I13*$I$4+J13*$J$4,"")</f>
        <v/>
      </c>
      <c r="L13" s="290"/>
      <c r="M13" s="303">
        <f t="shared" ref="M13" si="7">IF(K13="",0,K13*L13/$G$4)</f>
        <v>0</v>
      </c>
      <c r="N13" s="194"/>
      <c r="O13" s="234"/>
    </row>
    <row r="14" spans="1:17" ht="45" customHeight="1">
      <c r="A14" s="189"/>
      <c r="B14" s="204"/>
      <c r="C14" s="205"/>
      <c r="D14" s="22" t="str">
        <f>IF(B13&gt;0,INDEX('STEM doelen'!$A$1:$F$97,B13,3),"")</f>
        <v/>
      </c>
      <c r="E14" s="22" t="str">
        <f>IF(B13&gt;0,INDEX('STEM doelen'!$A$1:$F$97,B13,4),"")</f>
        <v/>
      </c>
      <c r="F14" s="22" t="str">
        <f>IF(B13&gt;0,INDEX('STEM doelen'!$A$1:$F$97,B13,5),"")</f>
        <v/>
      </c>
      <c r="G14" s="23" t="str">
        <f>IF(B13&gt;0,INDEX('STEM doelen'!$A$1:$F$97,B13,6),"")</f>
        <v/>
      </c>
      <c r="H14" s="200"/>
      <c r="I14" s="195"/>
      <c r="J14" s="197"/>
      <c r="K14" s="272"/>
      <c r="L14" s="292"/>
      <c r="M14" s="304"/>
      <c r="N14" s="194"/>
      <c r="O14" s="234"/>
    </row>
    <row r="15" spans="1:17" ht="15" customHeight="1">
      <c r="A15" s="189"/>
      <c r="B15" s="203">
        <f>INDEX('STEM doelen'!$P$99:$AS$104,6,$A$4)</f>
        <v>0</v>
      </c>
      <c r="C15" s="205" t="str">
        <f>IF(B15&gt;0,INDEX('STEM doelen'!$A$1:$F$97,B15-1,2),"")</f>
        <v/>
      </c>
      <c r="D15" s="78" t="str">
        <f>IF(B15&gt;0,INDEX('STEM doelen'!$A$1:$F$97,B15-1,3),"")</f>
        <v/>
      </c>
      <c r="E15" s="78"/>
      <c r="F15" s="78"/>
      <c r="G15" s="79"/>
      <c r="H15" s="199"/>
      <c r="I15" s="201"/>
      <c r="J15" s="202"/>
      <c r="K15" s="271" t="str">
        <f t="shared" ref="K15" si="8">IF(H15*I15*J15&gt;0,H15*$H$4+I15*$I$4+J15*$J$4,"")</f>
        <v/>
      </c>
      <c r="L15" s="290"/>
      <c r="M15" s="303">
        <f t="shared" ref="M15" si="9">IF(K15="",0,K15*L15/$G$4)</f>
        <v>0</v>
      </c>
      <c r="N15" s="194"/>
      <c r="O15" s="234"/>
    </row>
    <row r="16" spans="1:17" ht="45" customHeight="1" thickBot="1">
      <c r="A16" s="190"/>
      <c r="B16" s="213"/>
      <c r="C16" s="212"/>
      <c r="D16" s="24" t="str">
        <f>IF(B15&gt;0,INDEX('STEM doelen'!$A$1:$F$97,B15,3),"")</f>
        <v/>
      </c>
      <c r="E16" s="24" t="str">
        <f>IF(B15&gt;0,INDEX('STEM doelen'!$A$1:$F$97,B15,4),"")</f>
        <v/>
      </c>
      <c r="F16" s="24" t="str">
        <f>IF(B15&gt;0,INDEX('STEM doelen'!$A$1:$F$97,B15,5),"")</f>
        <v/>
      </c>
      <c r="G16" s="25" t="str">
        <f>IF(B15&gt;0,INDEX('STEM doelen'!$A$1:$F$97,B15,6),"")</f>
        <v/>
      </c>
      <c r="H16" s="206"/>
      <c r="I16" s="207"/>
      <c r="J16" s="208"/>
      <c r="K16" s="272"/>
      <c r="L16" s="291"/>
      <c r="M16" s="305"/>
      <c r="N16" s="235"/>
      <c r="O16" s="236"/>
    </row>
    <row r="17" spans="1:15" ht="15" customHeight="1">
      <c r="A17" s="248" t="s">
        <v>350</v>
      </c>
      <c r="B17" s="214">
        <f>INDEX('Geint lp doelen'!$Q$68:$AT$73,1,$A$4)</f>
        <v>6</v>
      </c>
      <c r="C17" s="217" t="str">
        <f>IF(B17&gt;0,INDEX('Geint lp doelen'!$A$1:$F$64,$B17-1,2),"")</f>
        <v>B63</v>
      </c>
      <c r="D17" s="209" t="str">
        <f>IF(B17&gt;0,INDEX('Geint lp doelen'!$A$1:$F$64,$B17-1,3),"")</f>
        <v xml:space="preserve">Uit experimentele waarnemingen en technische toepassingen afleiden dat er verschillende soorten krachten bestaan. </v>
      </c>
      <c r="E17" s="209"/>
      <c r="F17" s="209"/>
      <c r="G17" s="210"/>
      <c r="H17" s="219"/>
      <c r="I17" s="220"/>
      <c r="J17" s="270"/>
      <c r="K17" s="294" t="str">
        <f>IF(H17*I17*J17&gt;0,H17*$H$4+I17*$I$4+J17*$J$4,"")</f>
        <v/>
      </c>
      <c r="L17" s="288"/>
      <c r="M17" s="295">
        <f t="shared" ref="M17" si="10">IF(K17="",0,K17*L17/$G$4)</f>
        <v>0</v>
      </c>
      <c r="N17" s="237"/>
      <c r="O17" s="238"/>
    </row>
    <row r="18" spans="1:15" ht="45" customHeight="1">
      <c r="A18" s="249"/>
      <c r="B18" s="180"/>
      <c r="C18" s="181"/>
      <c r="D18" s="26" t="str">
        <f>IF($B17&gt;0,INDEX('Geint lp doelen'!$A$1:$F$64,$B17,3),"")</f>
        <v>Het waarnemen van verschillende soorten krachten lukt zelden.</v>
      </c>
      <c r="E18" s="26" t="str">
        <f>IF($B17&gt;0,INDEX('Geint lp doelen'!$A$1:$F$64,$B17,4),"")</f>
        <v>Het waarnemen van verschillende soorten krachten lukt met hulp.</v>
      </c>
      <c r="F18" s="26" t="str">
        <f>IF($B17&gt;0,INDEX('Geint lp doelen'!$A$1:$F$64,$B17,5),"")</f>
        <v>Het waarnemen van verschillende soorten krachten lukt zelfstandig.</v>
      </c>
      <c r="G18" s="27" t="str">
        <f>IF($B17&gt;0,INDEX('Geint lp doelen'!$A$1:$F$64,$B17,6),"")</f>
        <v>Het opzetten van een ondezoek om verschillende krachten waar te nemen lukt zelfstandig.</v>
      </c>
      <c r="H18" s="200"/>
      <c r="I18" s="195"/>
      <c r="J18" s="197"/>
      <c r="K18" s="271"/>
      <c r="L18" s="289"/>
      <c r="M18" s="296"/>
      <c r="N18" s="194"/>
      <c r="O18" s="234"/>
    </row>
    <row r="19" spans="1:15" ht="15" customHeight="1">
      <c r="A19" s="249"/>
      <c r="B19" s="176">
        <f>INDEX('Geint lp doelen'!$Q$68:$AT$73,2,$A$4)</f>
        <v>26</v>
      </c>
      <c r="C19" s="178" t="str">
        <f>IF(B19&gt;0,INDEX('Geint lp doelen'!$A$1:$F$64,$B19-1,2),"")</f>
        <v>T15</v>
      </c>
      <c r="D19" s="119" t="str">
        <f>IF(B19&gt;0,INDEX('Geint lp doelen'!$A$1:$F$64,$B19-1,3),"")</f>
        <v>Veiligheid wettelijke bepalingen.</v>
      </c>
      <c r="E19" s="119"/>
      <c r="F19" s="119"/>
      <c r="G19" s="211"/>
      <c r="H19" s="199"/>
      <c r="I19" s="201"/>
      <c r="J19" s="202"/>
      <c r="K19" s="299" t="str">
        <f t="shared" ref="K19" si="11">IF(H19*I19*J19&gt;0,H19*$H$4+I19*$I$4+J19*$J$4,"")</f>
        <v/>
      </c>
      <c r="L19" s="281"/>
      <c r="M19" s="297">
        <f t="shared" ref="M19" si="12">IF(K19="",0,K19*L19/$G$4)</f>
        <v>0</v>
      </c>
      <c r="N19" s="194"/>
      <c r="O19" s="234"/>
    </row>
    <row r="20" spans="1:15" ht="45" customHeight="1">
      <c r="A20" s="249"/>
      <c r="B20" s="180"/>
      <c r="C20" s="181"/>
      <c r="D20" s="26" t="str">
        <f>IF($B19&gt;0,INDEX('Geint lp doelen'!$A$1:$F$64,$B19,3),"")</f>
        <v>Het doel en gebruik van instructiekaarten is niet gekend.</v>
      </c>
      <c r="E20" s="26" t="str">
        <f>IF($B19&gt;0,INDEX('Geint lp doelen'!$A$1:$F$64,$B19,4),"")</f>
        <v>Het doel van instructiekaarten is gekend, maar ze worden niet gebruik.</v>
      </c>
      <c r="F20" s="26" t="str">
        <f>IF($B19&gt;0,INDEX('Geint lp doelen'!$A$1:$F$64,$B19,5),"")</f>
        <v>Het doel en gebruik van instructiekaarten is gekend.</v>
      </c>
      <c r="G20" s="27" t="str">
        <f>IF($B19&gt;0,INDEX('Geint lp doelen'!$A$1:$F$64,$B19,6),"")</f>
        <v>Het doel en gebruik van instructiekaartenis gekend.  Je past de veiligheden spontaan toe.</v>
      </c>
      <c r="H20" s="200"/>
      <c r="I20" s="195"/>
      <c r="J20" s="197"/>
      <c r="K20" s="271"/>
      <c r="L20" s="289"/>
      <c r="M20" s="296"/>
      <c r="N20" s="194"/>
      <c r="O20" s="234"/>
    </row>
    <row r="21" spans="1:15" ht="15" customHeight="1">
      <c r="A21" s="249"/>
      <c r="B21" s="176">
        <f>INDEX('Geint lp doelen'!$Q$68:$AT$73,3,$A$4)</f>
        <v>0</v>
      </c>
      <c r="C21" s="178" t="str">
        <f>IF(B21&gt;0,INDEX('Geint lp doelen'!$A$1:$F$64,$B21-1,2),"")</f>
        <v/>
      </c>
      <c r="D21" s="119" t="str">
        <f>IF(B21&gt;0,INDEX('Geint lp doelen'!$A$1:$F$64,$B21-1,3),"")</f>
        <v/>
      </c>
      <c r="E21" s="119"/>
      <c r="F21" s="119"/>
      <c r="G21" s="211"/>
      <c r="H21" s="199"/>
      <c r="I21" s="201"/>
      <c r="J21" s="202"/>
      <c r="K21" s="299" t="str">
        <f t="shared" ref="K21" si="13">IF(H21*I21*J21&gt;0,H21*$H$4+I21*$I$4+J21*$J$4,"")</f>
        <v/>
      </c>
      <c r="L21" s="281"/>
      <c r="M21" s="297">
        <f t="shared" ref="M21" si="14">IF(K21="",0,K21*L21/$G$4)</f>
        <v>0</v>
      </c>
      <c r="N21" s="194"/>
      <c r="O21" s="234"/>
    </row>
    <row r="22" spans="1:15" ht="45" customHeight="1">
      <c r="A22" s="249"/>
      <c r="B22" s="180"/>
      <c r="C22" s="181"/>
      <c r="D22" s="26" t="str">
        <f>IF($B21&gt;0,INDEX('Geint lp doelen'!$A$1:$F$64,$B21,3),"")</f>
        <v/>
      </c>
      <c r="E22" s="26" t="str">
        <f>IF($B21&gt;0,INDEX('Geint lp doelen'!$A$1:$F$64,$B21,4),"")</f>
        <v/>
      </c>
      <c r="F22" s="26" t="str">
        <f>IF($B21&gt;0,INDEX('Geint lp doelen'!$A$1:$F$64,$B21,5),"")</f>
        <v/>
      </c>
      <c r="G22" s="27" t="str">
        <f>IF($B21&gt;0,INDEX('Geint lp doelen'!$A$1:$F$64,$B21,6),"")</f>
        <v/>
      </c>
      <c r="H22" s="200"/>
      <c r="I22" s="195"/>
      <c r="J22" s="197"/>
      <c r="K22" s="271"/>
      <c r="L22" s="289"/>
      <c r="M22" s="296"/>
      <c r="N22" s="194"/>
      <c r="O22" s="234"/>
    </row>
    <row r="23" spans="1:15" ht="15" customHeight="1">
      <c r="A23" s="249"/>
      <c r="B23" s="176">
        <f>INDEX('Geint lp doelen'!$Q$68:$AT$73,4,$A$4)</f>
        <v>0</v>
      </c>
      <c r="C23" s="178" t="str">
        <f>IF(B23&gt;0,INDEX('Geint lp doelen'!$A$1:$F$64,$B23-1,2),"")</f>
        <v/>
      </c>
      <c r="D23" s="119" t="str">
        <f>IF(B23&gt;0,INDEX('Geint lp doelen'!$A$1:$F$64,$B23-1,3),"")</f>
        <v/>
      </c>
      <c r="E23" s="119"/>
      <c r="F23" s="119"/>
      <c r="G23" s="211"/>
      <c r="H23" s="199"/>
      <c r="I23" s="201"/>
      <c r="J23" s="202"/>
      <c r="K23" s="299" t="str">
        <f t="shared" ref="K23" si="15">IF(H23*I23*J23&gt;0,H23*$H$4+I23*$I$4+J23*$J$4,"")</f>
        <v/>
      </c>
      <c r="L23" s="281"/>
      <c r="M23" s="297">
        <f t="shared" ref="M23" si="16">IF(K23="",0,K23*L23/$G$4)</f>
        <v>0</v>
      </c>
      <c r="N23" s="194"/>
      <c r="O23" s="234"/>
    </row>
    <row r="24" spans="1:15" ht="45" customHeight="1">
      <c r="A24" s="249"/>
      <c r="B24" s="180"/>
      <c r="C24" s="181"/>
      <c r="D24" s="26" t="str">
        <f>IF($B23&gt;0,INDEX('Geint lp doelen'!$A$1:$F$64,$B23,3),"")</f>
        <v/>
      </c>
      <c r="E24" s="26" t="str">
        <f>IF($B23&gt;0,INDEX('Geint lp doelen'!$A$1:$F$64,$B23,4),"")</f>
        <v/>
      </c>
      <c r="F24" s="26" t="str">
        <f>IF($B23&gt;0,INDEX('Geint lp doelen'!$A$1:$F$64,$B23,5),"")</f>
        <v/>
      </c>
      <c r="G24" s="27" t="str">
        <f>IF($B23&gt;0,INDEX('Geint lp doelen'!$A$1:$F$64,$B23,6),"")</f>
        <v/>
      </c>
      <c r="H24" s="200"/>
      <c r="I24" s="195"/>
      <c r="J24" s="197"/>
      <c r="K24" s="271"/>
      <c r="L24" s="289"/>
      <c r="M24" s="296"/>
      <c r="N24" s="194"/>
      <c r="O24" s="234"/>
    </row>
    <row r="25" spans="1:15" ht="15" customHeight="1">
      <c r="A25" s="249"/>
      <c r="B25" s="176">
        <f>INDEX('Geint lp doelen'!$Q$68:$AT$73,5,$A$4)</f>
        <v>0</v>
      </c>
      <c r="C25" s="178" t="str">
        <f>IF(B25&gt;0,INDEX('Geint lp doelen'!$A$1:$F$64,$B25-1,2),"")</f>
        <v/>
      </c>
      <c r="D25" s="119" t="str">
        <f>IF(B25&gt;0,INDEX('Geint lp doelen'!$A$1:$F$64,$B25-1,3),"")</f>
        <v/>
      </c>
      <c r="E25" s="119"/>
      <c r="F25" s="119"/>
      <c r="G25" s="211"/>
      <c r="H25" s="199"/>
      <c r="I25" s="201"/>
      <c r="J25" s="202"/>
      <c r="K25" s="299" t="str">
        <f t="shared" ref="K25" si="17">IF(H25*I25*J25&gt;0,H25*$H$4+I25*$I$4+J25*$J$4,"")</f>
        <v/>
      </c>
      <c r="L25" s="281"/>
      <c r="M25" s="297">
        <f t="shared" ref="M25" si="18">IF(K25="",0,K25*L25/$G$4)</f>
        <v>0</v>
      </c>
      <c r="N25" s="194"/>
      <c r="O25" s="234"/>
    </row>
    <row r="26" spans="1:15" ht="45" customHeight="1">
      <c r="A26" s="249"/>
      <c r="B26" s="180"/>
      <c r="C26" s="181"/>
      <c r="D26" s="26" t="str">
        <f>IF($B25&gt;0,INDEX('Geint lp doelen'!$A$1:$F$64,$B25,3),"")</f>
        <v/>
      </c>
      <c r="E26" s="26" t="str">
        <f>IF($B25&gt;0,INDEX('Geint lp doelen'!$A$1:$F$64,$B25,4),"")</f>
        <v/>
      </c>
      <c r="F26" s="26" t="str">
        <f>IF($B25&gt;0,INDEX('Geint lp doelen'!$A$1:$F$64,$B25,5),"")</f>
        <v/>
      </c>
      <c r="G26" s="27" t="str">
        <f>IF($B25&gt;0,INDEX('Geint lp doelen'!$A$1:$F$64,$B25,6),"")</f>
        <v/>
      </c>
      <c r="H26" s="200"/>
      <c r="I26" s="195"/>
      <c r="J26" s="197"/>
      <c r="K26" s="271"/>
      <c r="L26" s="289"/>
      <c r="M26" s="296"/>
      <c r="N26" s="194"/>
      <c r="O26" s="234"/>
    </row>
    <row r="27" spans="1:15" ht="15" customHeight="1">
      <c r="A27" s="249"/>
      <c r="B27" s="176">
        <f>INDEX('Geint lp doelen'!$Q$68:$AT$73,6,$A$4)</f>
        <v>0</v>
      </c>
      <c r="C27" s="178" t="str">
        <f>IF(B27&gt;0,INDEX('Geint lp doelen'!$A$1:$F$64,$B27-1,2),"")</f>
        <v/>
      </c>
      <c r="D27" s="119" t="str">
        <f>IF(B27&gt;0,INDEX('Geint lp doelen'!$A$1:$F$64,$B27-1,3),"")</f>
        <v/>
      </c>
      <c r="E27" s="119"/>
      <c r="F27" s="119"/>
      <c r="G27" s="211"/>
      <c r="H27" s="199"/>
      <c r="I27" s="201"/>
      <c r="J27" s="202"/>
      <c r="K27" s="299" t="str">
        <f t="shared" ref="K27" si="19">IF(H27*I27*J27&gt;0,H27*$H$4+I27*$I$4+J27*$J$4,"")</f>
        <v/>
      </c>
      <c r="L27" s="281"/>
      <c r="M27" s="297">
        <f t="shared" ref="M27" si="20">IF(K27="",0,K27*L27/$G$4)</f>
        <v>0</v>
      </c>
      <c r="N27" s="194"/>
      <c r="O27" s="234"/>
    </row>
    <row r="28" spans="1:15" ht="45" customHeight="1" thickBot="1">
      <c r="A28" s="250"/>
      <c r="B28" s="177"/>
      <c r="C28" s="179"/>
      <c r="D28" s="28" t="str">
        <f>IF($B27&gt;0,INDEX('Geint lp doelen'!$A$1:$F$64,$B27,3),"")</f>
        <v/>
      </c>
      <c r="E28" s="28" t="str">
        <f>IF($B27&gt;0,INDEX('Geint lp doelen'!$A$1:$F$64,$B27,4),"")</f>
        <v/>
      </c>
      <c r="F28" s="28" t="str">
        <f>IF($B27&gt;0,INDEX('Geint lp doelen'!$A$1:$F$64,$B27,5),"")</f>
        <v/>
      </c>
      <c r="G28" s="29" t="str">
        <f>IF($B27&gt;0,INDEX('Geint lp doelen'!$A$1:$F$64,$B27,6),"")</f>
        <v/>
      </c>
      <c r="H28" s="206"/>
      <c r="I28" s="207"/>
      <c r="J28" s="208"/>
      <c r="K28" s="300"/>
      <c r="L28" s="282"/>
      <c r="M28" s="298"/>
      <c r="N28" s="235"/>
      <c r="O28" s="236"/>
    </row>
    <row r="29" spans="1:15" ht="15" customHeight="1">
      <c r="A29" s="229" t="s">
        <v>310</v>
      </c>
      <c r="B29" s="182">
        <f>INDEX('Voeten- extra doelen'!$Q$32:$AT$37,1,$A$4)</f>
        <v>6</v>
      </c>
      <c r="C29" s="184" t="str">
        <f>IF(B29&gt;0,INDEX('Voeten- extra doelen'!$A$1:$F$14,$B29-1,2),"")</f>
        <v>E2</v>
      </c>
      <c r="D29" s="152" t="str">
        <f>IF(B29&gt;0,INDEX('Voeten- extra doelen'!$A$1:$F$28,$B29-1,3),"")</f>
        <v>De brugconstructie is in staat om de opgelegde massa te dragen.</v>
      </c>
      <c r="E29" s="152"/>
      <c r="F29" s="152"/>
      <c r="G29" s="153"/>
      <c r="H29" s="219"/>
      <c r="I29" s="220"/>
      <c r="J29" s="270"/>
      <c r="K29" s="294" t="str">
        <f t="shared" ref="K29" si="21">IF(H29*I29*J29&gt;0,H29*$H$4+I29*$I$4+J29*$J$4,"")</f>
        <v/>
      </c>
      <c r="L29" s="288"/>
      <c r="M29" s="295">
        <f t="shared" ref="M29" si="22">IF(K29="",0,K29*L29/$G$4)</f>
        <v>0</v>
      </c>
      <c r="N29" s="237"/>
      <c r="O29" s="238"/>
    </row>
    <row r="30" spans="1:15" ht="45" customHeight="1">
      <c r="A30" s="230"/>
      <c r="B30" s="183"/>
      <c r="C30" s="185"/>
      <c r="D30" s="30" t="str">
        <f>IF($B29&gt;0,INDEX('Voeten- extra doelen'!$A$1:$F$28,$B29,3),"")</f>
        <v>De constructie draagt minder dan 200 g.</v>
      </c>
      <c r="E30" s="30" t="str">
        <f>IF($B29&gt;0,INDEX('Voeten- extra doelen'!$A$1:$F$28,$B29,4),"")</f>
        <v>De constructie draagt tussen 200 g en 500 g.</v>
      </c>
      <c r="F30" s="30" t="str">
        <f>IF($B29&gt;0,INDEX('Voeten- extra doelen'!$A$1:$F$28,$B29,5),"")</f>
        <v>De constructie draagt tussen 500 g en 700 g.</v>
      </c>
      <c r="G30" s="31" t="str">
        <f>IF($B29&gt;0,INDEX('Voeten- extra doelen'!$A$1:$F$28,$B29,6),"")</f>
        <v>De constructie draagt meer dan 700 g.</v>
      </c>
      <c r="H30" s="200"/>
      <c r="I30" s="195"/>
      <c r="J30" s="197"/>
      <c r="K30" s="271"/>
      <c r="L30" s="289"/>
      <c r="M30" s="296"/>
      <c r="N30" s="194"/>
      <c r="O30" s="234"/>
    </row>
    <row r="31" spans="1:15" ht="15" customHeight="1">
      <c r="A31" s="230"/>
      <c r="B31" s="183">
        <f>INDEX('Voeten- extra doelen'!$Q$32:$AT$37,2,$A$4)</f>
        <v>0</v>
      </c>
      <c r="C31" s="185" t="str">
        <f>IF(B31&gt;0,INDEX('Voeten- extra doelen'!$A$1:$F$14,$B31-1,2),"")</f>
        <v/>
      </c>
      <c r="D31" s="155" t="str">
        <f>IF(B31&gt;0,INDEX('Voeten- extra doelen'!$A$1:$F$28,$B31-1,3),"")</f>
        <v/>
      </c>
      <c r="E31" s="155"/>
      <c r="F31" s="155"/>
      <c r="G31" s="156"/>
      <c r="H31" s="199"/>
      <c r="I31" s="201"/>
      <c r="J31" s="202"/>
      <c r="K31" s="299" t="str">
        <f t="shared" ref="K31" si="23">IF(H31*I31*J31&gt;0,H31*$H$4+I31*$I$4+J31*$J$4,"")</f>
        <v/>
      </c>
      <c r="L31" s="281"/>
      <c r="M31" s="297">
        <f t="shared" ref="M31" si="24">IF(K31="",0,K31*L31/$G$4)</f>
        <v>0</v>
      </c>
      <c r="N31" s="194"/>
      <c r="O31" s="234"/>
    </row>
    <row r="32" spans="1:15" ht="45" customHeight="1">
      <c r="A32" s="230"/>
      <c r="B32" s="183"/>
      <c r="C32" s="185"/>
      <c r="D32" s="30" t="str">
        <f>IF($B31&gt;0,INDEX('Voeten- extra doelen'!$A$1:$F$28,$B31,3),"")</f>
        <v/>
      </c>
      <c r="E32" s="30" t="str">
        <f>IF($B31&gt;0,INDEX('Voeten- extra doelen'!$A$1:$F$28,$B31,4),"")</f>
        <v/>
      </c>
      <c r="F32" s="30" t="str">
        <f>IF($B31&gt;0,INDEX('Voeten- extra doelen'!$A$1:$F$28,$B31,5),"")</f>
        <v/>
      </c>
      <c r="G32" s="31" t="str">
        <f>IF($B31&gt;0,INDEX('Voeten- extra doelen'!$A$1:$F$28,$B31,6),"")</f>
        <v/>
      </c>
      <c r="H32" s="200"/>
      <c r="I32" s="195"/>
      <c r="J32" s="197"/>
      <c r="K32" s="271"/>
      <c r="L32" s="289"/>
      <c r="M32" s="296"/>
      <c r="N32" s="194"/>
      <c r="O32" s="234"/>
    </row>
    <row r="33" spans="1:15" ht="15" customHeight="1">
      <c r="A33" s="230"/>
      <c r="B33" s="183">
        <f>INDEX('Voeten- extra doelen'!$Q$32:$AT$37,3,$A$4)</f>
        <v>0</v>
      </c>
      <c r="C33" s="185" t="str">
        <f>IF(B33&gt;0,INDEX('Voeten- extra doelen'!$A$1:$F$14,$B33-1,2),"")</f>
        <v/>
      </c>
      <c r="D33" s="155" t="str">
        <f>IF(B33&gt;0,INDEX('Voeten- extra doelen'!$A$1:$F$28,$B33-1,3),"")</f>
        <v/>
      </c>
      <c r="E33" s="155"/>
      <c r="F33" s="155"/>
      <c r="G33" s="156"/>
      <c r="H33" s="199"/>
      <c r="I33" s="201"/>
      <c r="J33" s="202"/>
      <c r="K33" s="299" t="str">
        <f t="shared" ref="K33" si="25">IF(H33*I33*J33&gt;0,H33*$H$4+I33*$I$4+J33*$J$4,"")</f>
        <v/>
      </c>
      <c r="L33" s="281"/>
      <c r="M33" s="297">
        <f t="shared" ref="M33" si="26">IF(K33="",0,K33*L33/$G$4)</f>
        <v>0</v>
      </c>
      <c r="N33" s="194"/>
      <c r="O33" s="234"/>
    </row>
    <row r="34" spans="1:15" ht="45" customHeight="1" thickBot="1">
      <c r="A34" s="231"/>
      <c r="B34" s="186"/>
      <c r="C34" s="187"/>
      <c r="D34" s="32" t="str">
        <f>IF($B33&gt;0,INDEX('Voeten- extra doelen'!$A$1:$F$28,$B33,3),"")</f>
        <v/>
      </c>
      <c r="E34" s="32" t="str">
        <f>IF($B33&gt;0,INDEX('Voeten- extra doelen'!$A$1:$F$28,$B33,4),"")</f>
        <v/>
      </c>
      <c r="F34" s="32" t="str">
        <f>IF($B33&gt;0,INDEX('Voeten- extra doelen'!$A$1:$F$28,$B33,5),"")</f>
        <v/>
      </c>
      <c r="G34" s="33" t="str">
        <f>IF($B33&gt;0,INDEX('Voeten- extra doelen'!$A$1:$F$28,$B33,6),"")</f>
        <v/>
      </c>
      <c r="H34" s="206"/>
      <c r="I34" s="207"/>
      <c r="J34" s="208"/>
      <c r="K34" s="300"/>
      <c r="L34" s="282"/>
      <c r="M34" s="298"/>
      <c r="N34" s="194"/>
      <c r="O34" s="234"/>
    </row>
    <row r="35" spans="1:15" ht="15" customHeight="1">
      <c r="A35" s="168" t="s">
        <v>351</v>
      </c>
      <c r="B35" s="169">
        <f>INDEX('Voeten- extra doelen'!$Q$40:$AT$45,1,$A$4)</f>
        <v>18</v>
      </c>
      <c r="C35" s="173" t="str">
        <f>IF(B35&gt;0,INDEX('Voeten- extra doelen'!$A$1:$F$28,$B35-1,2),"")</f>
        <v>C4.4</v>
      </c>
      <c r="D35" s="159" t="str">
        <f>IF(B35&gt;0,INDEX('Voeten- extra doelen'!$A$1:$F$28,$B35-1,3),"")</f>
        <v>Omgeving en duurzame ontwikkeling : zoeken naar duurzame oplossingen om de lokale en globale leefomgeving te beïnvloeden en te verbeteren.</v>
      </c>
      <c r="E35" s="159"/>
      <c r="F35" s="159"/>
      <c r="G35" s="232"/>
      <c r="H35" s="219"/>
      <c r="I35" s="220"/>
      <c r="J35" s="270"/>
      <c r="K35" s="294" t="str">
        <f t="shared" ref="K35" si="27">IF(H35*I35*J35&gt;0,H35*$H$4+I35*$I$4+J35*$J$4,"")</f>
        <v/>
      </c>
      <c r="L35" s="288"/>
      <c r="M35" s="295">
        <f t="shared" ref="M35" si="28">IF(K35="",0,K35*L35/$G$4)</f>
        <v>0</v>
      </c>
      <c r="N35" s="194"/>
      <c r="O35" s="234"/>
    </row>
    <row r="36" spans="1:15" ht="45" customHeight="1">
      <c r="A36" s="145"/>
      <c r="B36" s="158"/>
      <c r="C36" s="172"/>
      <c r="D36" s="34" t="str">
        <f>IF($B35&gt;0,INDEX('Voeten- extra doelen'!$A$1:$F$28,$B35,3),"")</f>
        <v>Het zoeken naar duurzame oplossingen lukt zelden.</v>
      </c>
      <c r="E36" s="34" t="str">
        <f>IF($B35&gt;0,INDEX('Voeten- extra doelen'!$A$1:$F$28,$B35,4),"")</f>
        <v xml:space="preserve"> </v>
      </c>
      <c r="F36" s="34" t="str">
        <f>IF($B35&gt;0,INDEX('Voeten- extra doelen'!$A$1:$F$28,$B35,5),"")</f>
        <v>Het zoeken naar duurzame oplossingen lukt met hulp.</v>
      </c>
      <c r="G36" s="35" t="str">
        <f>IF($B35&gt;0,INDEX('Voeten- extra doelen'!$A$1:$F$28,$B35,6),"")</f>
        <v>Het zoeken naar duurzame oplossingen lukt zelfstandig.</v>
      </c>
      <c r="H36" s="200"/>
      <c r="I36" s="195"/>
      <c r="J36" s="197"/>
      <c r="K36" s="271"/>
      <c r="L36" s="289"/>
      <c r="M36" s="296"/>
      <c r="N36" s="194"/>
      <c r="O36" s="234"/>
    </row>
    <row r="37" spans="1:15" ht="15" customHeight="1">
      <c r="A37" s="145"/>
      <c r="B37" s="170">
        <f>INDEX('Voeten- extra doelen'!$Q$40:$AT$45,2,$A$4)</f>
        <v>0</v>
      </c>
      <c r="C37" s="171" t="str">
        <f>IF(B37&gt;0,INDEX('Voeten- extra doelen'!$A$1:$F$28,$B37-1,2),"")</f>
        <v/>
      </c>
      <c r="D37" s="124" t="str">
        <f>IF(B37&gt;0,INDEX('Voeten- extra doelen'!$A$1:$F$28,$B37-1,3),"")</f>
        <v/>
      </c>
      <c r="E37" s="124"/>
      <c r="F37" s="124"/>
      <c r="G37" s="233"/>
      <c r="H37" s="199"/>
      <c r="I37" s="201"/>
      <c r="J37" s="202"/>
      <c r="K37" s="299" t="str">
        <f t="shared" ref="K37" si="29">IF(H37*I37*J37&gt;0,H37*$H$4+I37*$I$4+J37*$J$4,"")</f>
        <v/>
      </c>
      <c r="L37" s="281"/>
      <c r="M37" s="297">
        <f t="shared" ref="M37" si="30">IF(K37="",0,K37*L37/$G$4)</f>
        <v>0</v>
      </c>
      <c r="N37" s="194"/>
      <c r="O37" s="234"/>
    </row>
    <row r="38" spans="1:15" ht="45" customHeight="1">
      <c r="A38" s="145"/>
      <c r="B38" s="158"/>
      <c r="C38" s="172"/>
      <c r="D38" s="34" t="str">
        <f>IF($B37&gt;0,INDEX('Voeten- extra doelen'!$A$1:$F$28,$B37,3),"")</f>
        <v/>
      </c>
      <c r="E38" s="34" t="str">
        <f>IF($B37&gt;0,INDEX('Voeten- extra doelen'!$A$1:$F$28,$B37,4),"")</f>
        <v/>
      </c>
      <c r="F38" s="34" t="str">
        <f>IF($B37&gt;0,INDEX('Voeten- extra doelen'!$A$1:$F$28,$B37,5),"")</f>
        <v/>
      </c>
      <c r="G38" s="35" t="str">
        <f>IF($B37&gt;0,INDEX('Voeten- extra doelen'!$A$1:$F$28,$B37,6),"")</f>
        <v/>
      </c>
      <c r="H38" s="200"/>
      <c r="I38" s="195"/>
      <c r="J38" s="197"/>
      <c r="K38" s="271"/>
      <c r="L38" s="289"/>
      <c r="M38" s="296"/>
      <c r="N38" s="194"/>
      <c r="O38" s="234"/>
    </row>
    <row r="39" spans="1:15" ht="15" customHeight="1">
      <c r="A39" s="145"/>
      <c r="B39" s="170">
        <f>INDEX('Voeten- extra doelen'!$Q$40:$AT$45,3,$A$4)</f>
        <v>0</v>
      </c>
      <c r="C39" s="171" t="str">
        <f>IF(B39&gt;0,INDEX('Voeten- extra doelen'!$A$1:$F$28,$B39-1,2),"")</f>
        <v/>
      </c>
      <c r="D39" s="124" t="str">
        <f>IF(B39&gt;0,INDEX('Voeten- extra doelen'!$A$1:$F$28,$B39-1,3),"")</f>
        <v/>
      </c>
      <c r="E39" s="124"/>
      <c r="F39" s="124"/>
      <c r="G39" s="233"/>
      <c r="H39" s="199"/>
      <c r="I39" s="201"/>
      <c r="J39" s="202"/>
      <c r="K39" s="299" t="str">
        <f t="shared" ref="K39" si="31">IF(H39*I39*J39&gt;0,H39*$H$4+I39*$I$4+J39*$J$4,"")</f>
        <v/>
      </c>
      <c r="L39" s="281"/>
      <c r="M39" s="297">
        <f t="shared" ref="M39" si="32">IF(K39="",0,K39*L39/$G$4)</f>
        <v>0</v>
      </c>
      <c r="N39" s="194"/>
      <c r="O39" s="234"/>
    </row>
    <row r="40" spans="1:15" ht="45" customHeight="1" thickBot="1">
      <c r="A40" s="146"/>
      <c r="B40" s="174"/>
      <c r="C40" s="175"/>
      <c r="D40" s="36" t="str">
        <f>IF($B39&gt;0,INDEX('Voeten- extra doelen'!$A$1:$F$28,$B39,3),"")</f>
        <v/>
      </c>
      <c r="E40" s="36" t="str">
        <f>IF($B39&gt;0,INDEX('Voeten- extra doelen'!$A$1:$F$28,$B39,4),"")</f>
        <v/>
      </c>
      <c r="F40" s="36" t="str">
        <f>IF($B39&gt;0,INDEX('Voeten- extra doelen'!$A$1:$F$28,$B39,5),"")</f>
        <v/>
      </c>
      <c r="G40" s="37" t="str">
        <f>IF($B39&gt;0,INDEX('Voeten- extra doelen'!$A$1:$F$28,$B39,6),"")</f>
        <v/>
      </c>
      <c r="H40" s="206"/>
      <c r="I40" s="207"/>
      <c r="J40" s="208"/>
      <c r="K40" s="300"/>
      <c r="L40" s="282"/>
      <c r="M40" s="298"/>
      <c r="N40" s="235"/>
      <c r="O40" s="236"/>
    </row>
    <row r="41" spans="1:15" ht="24.75" customHeight="1" thickBot="1">
      <c r="H41" s="286" t="s">
        <v>359</v>
      </c>
      <c r="I41" s="287"/>
      <c r="J41" s="287"/>
      <c r="K41" s="43">
        <f>SUM($M5:$M40)</f>
        <v>80.400000000000006</v>
      </c>
      <c r="L41" s="44">
        <f>SUM($L5:$L40)</f>
        <v>100</v>
      </c>
      <c r="M41" s="42"/>
    </row>
  </sheetData>
  <sheetProtection algorithmName="SHA-512" hashValue="Gjx0EzzGY6omu5/0QVt8ImmGT77BN6rJsEHToOUJYyAQAW3NInlnc5hZLfhcyqRDDnuqel0niG7ve+Fr08n38Q==" saltValue="Gmu3NSAwF8E+gz8uOX6KgQ==" spinCount="100000" sheet="1" objects="1" scenarios="1" selectLockedCells="1"/>
  <protectedRanges>
    <protectedRange algorithmName="SHA-512" hashValue="JGa06/nGCbafrPtR+Q86i/syAQsr9W8tu64+LKh5lbFfqGDbzw9hYczoDVmGLrvu9YV4QDOgoCMvQCUKnvOb+A==" saltValue="9wNitv1JkDHTz/wo9L4DeQ==" spinCount="100000" sqref="A5:G16" name="Bereik1_1_1"/>
    <protectedRange algorithmName="SHA-512" hashValue="JGa06/nGCbafrPtR+Q86i/syAQsr9W8tu64+LKh5lbFfqGDbzw9hYczoDVmGLrvu9YV4QDOgoCMvQCUKnvOb+A==" saltValue="9wNitv1JkDHTz/wo9L4DeQ==" spinCount="100000" sqref="A17:G40" name="Bereik1"/>
  </protectedRanges>
  <mergeCells count="199">
    <mergeCell ref="H41:J41"/>
    <mergeCell ref="M35:M36"/>
    <mergeCell ref="N35:O36"/>
    <mergeCell ref="K37:K38"/>
    <mergeCell ref="L37:L38"/>
    <mergeCell ref="M37:M38"/>
    <mergeCell ref="N37:O38"/>
    <mergeCell ref="K39:K40"/>
    <mergeCell ref="L39:L40"/>
    <mergeCell ref="M39:M40"/>
    <mergeCell ref="N39:O40"/>
    <mergeCell ref="I39:I40"/>
    <mergeCell ref="J39:J40"/>
    <mergeCell ref="I35:I36"/>
    <mergeCell ref="J35:J36"/>
    <mergeCell ref="I37:I38"/>
    <mergeCell ref="J37:J38"/>
    <mergeCell ref="K35:K36"/>
    <mergeCell ref="L35:L36"/>
    <mergeCell ref="M29:M30"/>
    <mergeCell ref="N29:O30"/>
    <mergeCell ref="K31:K32"/>
    <mergeCell ref="L31:L32"/>
    <mergeCell ref="M31:M32"/>
    <mergeCell ref="N31:O32"/>
    <mergeCell ref="K33:K34"/>
    <mergeCell ref="L33:L34"/>
    <mergeCell ref="M33:M34"/>
    <mergeCell ref="N33:O34"/>
    <mergeCell ref="K29:K30"/>
    <mergeCell ref="L29:L30"/>
    <mergeCell ref="K23:K24"/>
    <mergeCell ref="L23:L24"/>
    <mergeCell ref="M23:M24"/>
    <mergeCell ref="N23:O24"/>
    <mergeCell ref="K25:K26"/>
    <mergeCell ref="L25:L26"/>
    <mergeCell ref="M25:M26"/>
    <mergeCell ref="N25:O26"/>
    <mergeCell ref="K27:K28"/>
    <mergeCell ref="L27:L28"/>
    <mergeCell ref="M27:M28"/>
    <mergeCell ref="N27:O28"/>
    <mergeCell ref="K17:K18"/>
    <mergeCell ref="L17:L18"/>
    <mergeCell ref="M17:M18"/>
    <mergeCell ref="N17:O18"/>
    <mergeCell ref="K19:K20"/>
    <mergeCell ref="L19:L20"/>
    <mergeCell ref="M19:M20"/>
    <mergeCell ref="N19:O20"/>
    <mergeCell ref="K21:K22"/>
    <mergeCell ref="L21:L22"/>
    <mergeCell ref="M21:M22"/>
    <mergeCell ref="N21:O22"/>
    <mergeCell ref="K11:K12"/>
    <mergeCell ref="L11:L12"/>
    <mergeCell ref="M11:M12"/>
    <mergeCell ref="N11:O12"/>
    <mergeCell ref="K13:K14"/>
    <mergeCell ref="L13:L14"/>
    <mergeCell ref="M13:M14"/>
    <mergeCell ref="N13:O14"/>
    <mergeCell ref="K15:K16"/>
    <mergeCell ref="L15:L16"/>
    <mergeCell ref="M15:M16"/>
    <mergeCell ref="N15:O16"/>
    <mergeCell ref="K5:K6"/>
    <mergeCell ref="L5:L6"/>
    <mergeCell ref="M5:M6"/>
    <mergeCell ref="N5:O6"/>
    <mergeCell ref="K7:K8"/>
    <mergeCell ref="L7:L8"/>
    <mergeCell ref="M7:M8"/>
    <mergeCell ref="N7:O8"/>
    <mergeCell ref="K9:K10"/>
    <mergeCell ref="L9:L10"/>
    <mergeCell ref="M9:M10"/>
    <mergeCell ref="N9:O10"/>
    <mergeCell ref="H1:L1"/>
    <mergeCell ref="N1:N3"/>
    <mergeCell ref="O1:O3"/>
    <mergeCell ref="H2:H3"/>
    <mergeCell ref="I2:I3"/>
    <mergeCell ref="J2:J3"/>
    <mergeCell ref="K2:K4"/>
    <mergeCell ref="L2:L4"/>
    <mergeCell ref="M2:M4"/>
    <mergeCell ref="N4:O4"/>
    <mergeCell ref="D3:G3"/>
    <mergeCell ref="B5:B6"/>
    <mergeCell ref="C5:C6"/>
    <mergeCell ref="D5:G5"/>
    <mergeCell ref="H5:H6"/>
    <mergeCell ref="I5:I6"/>
    <mergeCell ref="J5:J6"/>
    <mergeCell ref="J13:J14"/>
    <mergeCell ref="J7:J8"/>
    <mergeCell ref="B9:B10"/>
    <mergeCell ref="C9:C10"/>
    <mergeCell ref="D9:G9"/>
    <mergeCell ref="B11:B12"/>
    <mergeCell ref="C11:C12"/>
    <mergeCell ref="D11:G11"/>
    <mergeCell ref="B7:B8"/>
    <mergeCell ref="C7:C8"/>
    <mergeCell ref="D7:G7"/>
    <mergeCell ref="H7:H8"/>
    <mergeCell ref="I7:I8"/>
    <mergeCell ref="A3:C3"/>
    <mergeCell ref="A4:C4"/>
    <mergeCell ref="I17:I18"/>
    <mergeCell ref="J17:J18"/>
    <mergeCell ref="B15:B16"/>
    <mergeCell ref="C15:C16"/>
    <mergeCell ref="D15:G15"/>
    <mergeCell ref="H15:H16"/>
    <mergeCell ref="I15:I16"/>
    <mergeCell ref="B13:B14"/>
    <mergeCell ref="C13:C14"/>
    <mergeCell ref="D13:G13"/>
    <mergeCell ref="H13:H14"/>
    <mergeCell ref="I13:I14"/>
    <mergeCell ref="H17:H18"/>
    <mergeCell ref="A29:A34"/>
    <mergeCell ref="D23:G23"/>
    <mergeCell ref="H23:H24"/>
    <mergeCell ref="I23:I24"/>
    <mergeCell ref="J23:J24"/>
    <mergeCell ref="J25:J26"/>
    <mergeCell ref="I19:I20"/>
    <mergeCell ref="J19:J20"/>
    <mergeCell ref="B21:B22"/>
    <mergeCell ref="C21:C22"/>
    <mergeCell ref="D21:G21"/>
    <mergeCell ref="H21:H22"/>
    <mergeCell ref="I21:I22"/>
    <mergeCell ref="J21:J22"/>
    <mergeCell ref="B23:B24"/>
    <mergeCell ref="B19:B20"/>
    <mergeCell ref="C19:C20"/>
    <mergeCell ref="D19:G19"/>
    <mergeCell ref="H19:H20"/>
    <mergeCell ref="C23:C24"/>
    <mergeCell ref="I31:I32"/>
    <mergeCell ref="J31:J32"/>
    <mergeCell ref="B33:B34"/>
    <mergeCell ref="C33:C34"/>
    <mergeCell ref="A1:D2"/>
    <mergeCell ref="A5:A16"/>
    <mergeCell ref="H9:H10"/>
    <mergeCell ref="I9:I10"/>
    <mergeCell ref="J9:J10"/>
    <mergeCell ref="H11:H12"/>
    <mergeCell ref="I11:I12"/>
    <mergeCell ref="J11:J12"/>
    <mergeCell ref="I27:I28"/>
    <mergeCell ref="A17:A28"/>
    <mergeCell ref="J27:J28"/>
    <mergeCell ref="B25:B26"/>
    <mergeCell ref="C25:C26"/>
    <mergeCell ref="D25:G25"/>
    <mergeCell ref="H25:H26"/>
    <mergeCell ref="I25:I26"/>
    <mergeCell ref="B27:B28"/>
    <mergeCell ref="C27:C28"/>
    <mergeCell ref="D27:G27"/>
    <mergeCell ref="H27:H28"/>
    <mergeCell ref="J15:J16"/>
    <mergeCell ref="B17:B18"/>
    <mergeCell ref="C17:C18"/>
    <mergeCell ref="D17:G17"/>
    <mergeCell ref="D33:G33"/>
    <mergeCell ref="H33:H34"/>
    <mergeCell ref="I33:I34"/>
    <mergeCell ref="J33:J34"/>
    <mergeCell ref="B29:B30"/>
    <mergeCell ref="C29:C30"/>
    <mergeCell ref="D29:G29"/>
    <mergeCell ref="H29:H30"/>
    <mergeCell ref="I29:I30"/>
    <mergeCell ref="J29:J30"/>
    <mergeCell ref="B31:B32"/>
    <mergeCell ref="C31:C32"/>
    <mergeCell ref="D31:G31"/>
    <mergeCell ref="H31:H32"/>
    <mergeCell ref="A35:A40"/>
    <mergeCell ref="B35:B36"/>
    <mergeCell ref="C35:C36"/>
    <mergeCell ref="D35:G35"/>
    <mergeCell ref="H35:H36"/>
    <mergeCell ref="B39:B40"/>
    <mergeCell ref="C39:C40"/>
    <mergeCell ref="D39:G39"/>
    <mergeCell ref="H39:H40"/>
    <mergeCell ref="B37:B38"/>
    <mergeCell ref="C37:C38"/>
    <mergeCell ref="D37:G37"/>
    <mergeCell ref="H37:H38"/>
  </mergeCells>
  <dataValidations count="1">
    <dataValidation type="list" allowBlank="1" showInputMessage="1" showErrorMessage="1" sqref="H5:J40">
      <formula1>$Q$2:$Q$6</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pageSetUpPr fitToPage="1"/>
  </sheetPr>
  <dimension ref="A1:AS107"/>
  <sheetViews>
    <sheetView zoomScale="80" zoomScaleNormal="80" workbookViewId="0">
      <selection activeCell="C110" sqref="C110"/>
    </sheetView>
  </sheetViews>
  <sheetFormatPr defaultRowHeight="15"/>
  <cols>
    <col min="1" max="1" width="4.7109375" style="1" customWidth="1"/>
    <col min="2" max="2" width="6.42578125" style="2" customWidth="1"/>
    <col min="3" max="3" width="45.7109375" style="1" customWidth="1"/>
    <col min="4" max="6" width="45.7109375" style="2" customWidth="1"/>
    <col min="7" max="14" width="5.7109375" style="1" customWidth="1"/>
    <col min="15" max="15" width="9.140625" style="1" customWidth="1"/>
    <col min="16" max="45" width="5.7109375" style="1" hidden="1" customWidth="1"/>
    <col min="46" max="47" width="9.140625" style="1" customWidth="1"/>
    <col min="48" max="16384" width="9.140625" style="1"/>
  </cols>
  <sheetData>
    <row r="1" spans="1:45" ht="21.75" customHeight="1" thickBot="1">
      <c r="A1" s="102" t="s">
        <v>17</v>
      </c>
      <c r="B1" s="103"/>
      <c r="C1" s="103"/>
      <c r="D1" s="103"/>
      <c r="E1" s="103"/>
      <c r="F1" s="104"/>
      <c r="G1" s="106" t="s">
        <v>18</v>
      </c>
      <c r="H1" s="107"/>
      <c r="I1" s="107"/>
      <c r="J1" s="107"/>
      <c r="K1" s="107"/>
      <c r="L1" s="107"/>
      <c r="M1" s="107"/>
      <c r="N1" s="108"/>
      <c r="P1" s="96" t="s">
        <v>19</v>
      </c>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8"/>
    </row>
    <row r="2" spans="1:45" ht="18.75" customHeight="1" thickBot="1">
      <c r="A2" s="74" t="s">
        <v>20</v>
      </c>
      <c r="B2" s="91" t="s">
        <v>21</v>
      </c>
      <c r="C2" s="92"/>
      <c r="D2" s="92"/>
      <c r="E2" s="92"/>
      <c r="F2" s="93"/>
      <c r="G2" s="109" t="s">
        <v>22</v>
      </c>
      <c r="H2" s="110"/>
      <c r="I2" s="110"/>
      <c r="J2" s="110"/>
      <c r="K2" s="110"/>
      <c r="L2" s="110"/>
      <c r="M2" s="110"/>
      <c r="N2" s="111"/>
      <c r="P2" s="59">
        <v>1</v>
      </c>
      <c r="Q2" s="60">
        <v>2</v>
      </c>
      <c r="R2" s="60">
        <v>3</v>
      </c>
      <c r="S2" s="60">
        <v>4</v>
      </c>
      <c r="T2" s="60">
        <v>5</v>
      </c>
      <c r="U2" s="60">
        <v>6</v>
      </c>
      <c r="V2" s="60">
        <v>7</v>
      </c>
      <c r="W2" s="60">
        <v>8</v>
      </c>
      <c r="X2" s="60">
        <v>9</v>
      </c>
      <c r="Y2" s="60">
        <v>10</v>
      </c>
      <c r="Z2" s="60">
        <v>11</v>
      </c>
      <c r="AA2" s="60">
        <v>12</v>
      </c>
      <c r="AB2" s="60">
        <v>13</v>
      </c>
      <c r="AC2" s="60">
        <v>14</v>
      </c>
      <c r="AD2" s="60">
        <v>15</v>
      </c>
      <c r="AE2" s="60">
        <v>16</v>
      </c>
      <c r="AF2" s="60">
        <v>17</v>
      </c>
      <c r="AG2" s="60">
        <v>18</v>
      </c>
      <c r="AH2" s="60">
        <v>19</v>
      </c>
      <c r="AI2" s="60">
        <v>20</v>
      </c>
      <c r="AJ2" s="60">
        <v>21</v>
      </c>
      <c r="AK2" s="60">
        <v>22</v>
      </c>
      <c r="AL2" s="60">
        <v>23</v>
      </c>
      <c r="AM2" s="60">
        <v>24</v>
      </c>
      <c r="AN2" s="60">
        <v>25</v>
      </c>
      <c r="AO2" s="60">
        <v>26</v>
      </c>
      <c r="AP2" s="60">
        <v>27</v>
      </c>
      <c r="AQ2" s="60">
        <v>28</v>
      </c>
      <c r="AR2" s="60">
        <v>29</v>
      </c>
      <c r="AS2" s="61">
        <v>30</v>
      </c>
    </row>
    <row r="3" spans="1:45" ht="15" customHeight="1">
      <c r="A3" s="75"/>
      <c r="B3" s="77" t="s">
        <v>23</v>
      </c>
      <c r="C3" s="78" t="s">
        <v>24</v>
      </c>
      <c r="D3" s="78"/>
      <c r="E3" s="78"/>
      <c r="F3" s="79"/>
      <c r="G3" s="112">
        <v>1</v>
      </c>
      <c r="H3" s="113">
        <v>4</v>
      </c>
      <c r="I3" s="113"/>
      <c r="J3" s="113"/>
      <c r="K3" s="113"/>
      <c r="L3" s="113"/>
      <c r="M3" s="113"/>
      <c r="N3" s="114"/>
      <c r="P3" s="80">
        <f>IF(COUNTIF($G3:$N4,P$2)&gt;0,ROW()+1,"")</f>
        <v>4</v>
      </c>
      <c r="Q3" s="72" t="str">
        <f>IF(COUNTIF($G3:$N4,Q$2)&gt;0,ROW()+1,"")</f>
        <v/>
      </c>
      <c r="R3" s="72" t="str">
        <f t="shared" ref="R3:AS3" si="0">IF(COUNTIF($G3:$N4,R$2)&gt;0,ROW()+1,"")</f>
        <v/>
      </c>
      <c r="S3" s="72">
        <f t="shared" si="0"/>
        <v>4</v>
      </c>
      <c r="T3" s="72" t="str">
        <f t="shared" si="0"/>
        <v/>
      </c>
      <c r="U3" s="72" t="str">
        <f t="shared" si="0"/>
        <v/>
      </c>
      <c r="V3" s="72" t="str">
        <f t="shared" si="0"/>
        <v/>
      </c>
      <c r="W3" s="72" t="str">
        <f t="shared" si="0"/>
        <v/>
      </c>
      <c r="X3" s="72" t="str">
        <f t="shared" si="0"/>
        <v/>
      </c>
      <c r="Y3" s="72" t="str">
        <f t="shared" si="0"/>
        <v/>
      </c>
      <c r="Z3" s="72" t="str">
        <f t="shared" si="0"/>
        <v/>
      </c>
      <c r="AA3" s="72" t="str">
        <f t="shared" si="0"/>
        <v/>
      </c>
      <c r="AB3" s="72" t="str">
        <f t="shared" si="0"/>
        <v/>
      </c>
      <c r="AC3" s="72" t="str">
        <f t="shared" si="0"/>
        <v/>
      </c>
      <c r="AD3" s="72" t="str">
        <f t="shared" si="0"/>
        <v/>
      </c>
      <c r="AE3" s="72" t="str">
        <f t="shared" si="0"/>
        <v/>
      </c>
      <c r="AF3" s="72" t="str">
        <f t="shared" si="0"/>
        <v/>
      </c>
      <c r="AG3" s="72" t="str">
        <f t="shared" si="0"/>
        <v/>
      </c>
      <c r="AH3" s="72" t="str">
        <f t="shared" si="0"/>
        <v/>
      </c>
      <c r="AI3" s="72" t="str">
        <f t="shared" si="0"/>
        <v/>
      </c>
      <c r="AJ3" s="72" t="str">
        <f t="shared" si="0"/>
        <v/>
      </c>
      <c r="AK3" s="72" t="str">
        <f t="shared" si="0"/>
        <v/>
      </c>
      <c r="AL3" s="72" t="str">
        <f t="shared" si="0"/>
        <v/>
      </c>
      <c r="AM3" s="72" t="str">
        <f t="shared" si="0"/>
        <v/>
      </c>
      <c r="AN3" s="72" t="str">
        <f t="shared" si="0"/>
        <v/>
      </c>
      <c r="AO3" s="72" t="str">
        <f t="shared" si="0"/>
        <v/>
      </c>
      <c r="AP3" s="72" t="str">
        <f t="shared" si="0"/>
        <v/>
      </c>
      <c r="AQ3" s="72" t="str">
        <f t="shared" si="0"/>
        <v/>
      </c>
      <c r="AR3" s="72" t="str">
        <f t="shared" si="0"/>
        <v/>
      </c>
      <c r="AS3" s="72" t="str">
        <f t="shared" si="0"/>
        <v/>
      </c>
    </row>
    <row r="4" spans="1:45" ht="45" customHeight="1">
      <c r="A4" s="75"/>
      <c r="B4" s="77"/>
      <c r="C4" s="13" t="s">
        <v>25</v>
      </c>
      <c r="D4" s="6" t="s">
        <v>26</v>
      </c>
      <c r="E4" s="51" t="s">
        <v>27</v>
      </c>
      <c r="F4" s="52" t="s">
        <v>28</v>
      </c>
      <c r="G4" s="80"/>
      <c r="H4" s="81"/>
      <c r="I4" s="81"/>
      <c r="J4" s="81"/>
      <c r="K4" s="81"/>
      <c r="L4" s="81"/>
      <c r="M4" s="81"/>
      <c r="N4" s="82"/>
      <c r="P4" s="80"/>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row>
    <row r="5" spans="1:45">
      <c r="A5" s="75"/>
      <c r="B5" s="77" t="s">
        <v>29</v>
      </c>
      <c r="C5" s="78" t="s">
        <v>30</v>
      </c>
      <c r="D5" s="78"/>
      <c r="E5" s="78"/>
      <c r="F5" s="79"/>
      <c r="G5" s="80">
        <v>2</v>
      </c>
      <c r="H5" s="81">
        <v>3</v>
      </c>
      <c r="I5" s="81"/>
      <c r="J5" s="81"/>
      <c r="K5" s="81"/>
      <c r="L5" s="81"/>
      <c r="M5" s="81"/>
      <c r="N5" s="82"/>
      <c r="P5" s="80" t="str">
        <f>IF(COUNTIF($G5:$N6,P$2)&gt;0,ROW()+1,"")</f>
        <v/>
      </c>
      <c r="Q5" s="72">
        <f>IF(COUNTIF($G5:$N6,Q$2)&gt;0,ROW()+1,"")</f>
        <v>6</v>
      </c>
      <c r="R5" s="72">
        <f t="shared" ref="R5:R11" si="1">IF(COUNTIF($G5:$N6,R$2)&gt;0,ROW()+1,"")</f>
        <v>6</v>
      </c>
      <c r="S5" s="72" t="str">
        <f t="shared" ref="S5:S11" si="2">IF(COUNTIF($G5:$N6,S$2)&gt;0,ROW()+1,"")</f>
        <v/>
      </c>
      <c r="T5" s="72" t="str">
        <f t="shared" ref="T5:T11" si="3">IF(COUNTIF($G5:$N6,T$2)&gt;0,ROW()+1,"")</f>
        <v/>
      </c>
      <c r="U5" s="72" t="str">
        <f t="shared" ref="U5:U11" si="4">IF(COUNTIF($G5:$N6,U$2)&gt;0,ROW()+1,"")</f>
        <v/>
      </c>
      <c r="V5" s="72" t="str">
        <f t="shared" ref="V5:V11" si="5">IF(COUNTIF($G5:$N6,V$2)&gt;0,ROW()+1,"")</f>
        <v/>
      </c>
      <c r="W5" s="72" t="str">
        <f t="shared" ref="W5:W11" si="6">IF(COUNTIF($G5:$N6,W$2)&gt;0,ROW()+1,"")</f>
        <v/>
      </c>
      <c r="X5" s="72" t="str">
        <f t="shared" ref="X5:X11" si="7">IF(COUNTIF($G5:$N6,X$2)&gt;0,ROW()+1,"")</f>
        <v/>
      </c>
      <c r="Y5" s="72" t="str">
        <f t="shared" ref="Y5:Y11" si="8">IF(COUNTIF($G5:$N6,Y$2)&gt;0,ROW()+1,"")</f>
        <v/>
      </c>
      <c r="Z5" s="72" t="str">
        <f t="shared" ref="Z5:Z11" si="9">IF(COUNTIF($G5:$N6,Z$2)&gt;0,ROW()+1,"")</f>
        <v/>
      </c>
      <c r="AA5" s="72" t="str">
        <f t="shared" ref="AA5:AA11" si="10">IF(COUNTIF($G5:$N6,AA$2)&gt;0,ROW()+1,"")</f>
        <v/>
      </c>
      <c r="AB5" s="72" t="str">
        <f t="shared" ref="AB5:AB11" si="11">IF(COUNTIF($G5:$N6,AB$2)&gt;0,ROW()+1,"")</f>
        <v/>
      </c>
      <c r="AC5" s="72" t="str">
        <f t="shared" ref="AC5:AC11" si="12">IF(COUNTIF($G5:$N6,AC$2)&gt;0,ROW()+1,"")</f>
        <v/>
      </c>
      <c r="AD5" s="72" t="str">
        <f t="shared" ref="AD5:AD11" si="13">IF(COUNTIF($G5:$N6,AD$2)&gt;0,ROW()+1,"")</f>
        <v/>
      </c>
      <c r="AE5" s="72" t="str">
        <f t="shared" ref="AE5:AE11" si="14">IF(COUNTIF($G5:$N6,AE$2)&gt;0,ROW()+1,"")</f>
        <v/>
      </c>
      <c r="AF5" s="72" t="str">
        <f t="shared" ref="AF5:AF11" si="15">IF(COUNTIF($G5:$N6,AF$2)&gt;0,ROW()+1,"")</f>
        <v/>
      </c>
      <c r="AG5" s="72" t="str">
        <f t="shared" ref="AG5:AG11" si="16">IF(COUNTIF($G5:$N6,AG$2)&gt;0,ROW()+1,"")</f>
        <v/>
      </c>
      <c r="AH5" s="72" t="str">
        <f t="shared" ref="AH5:AH11" si="17">IF(COUNTIF($G5:$N6,AH$2)&gt;0,ROW()+1,"")</f>
        <v/>
      </c>
      <c r="AI5" s="72" t="str">
        <f t="shared" ref="AI5:AI11" si="18">IF(COUNTIF($G5:$N6,AI$2)&gt;0,ROW()+1,"")</f>
        <v/>
      </c>
      <c r="AJ5" s="72" t="str">
        <f t="shared" ref="AJ5:AJ11" si="19">IF(COUNTIF($G5:$N6,AJ$2)&gt;0,ROW()+1,"")</f>
        <v/>
      </c>
      <c r="AK5" s="72" t="str">
        <f t="shared" ref="AK5:AK11" si="20">IF(COUNTIF($G5:$N6,AK$2)&gt;0,ROW()+1,"")</f>
        <v/>
      </c>
      <c r="AL5" s="72" t="str">
        <f t="shared" ref="AL5:AL11" si="21">IF(COUNTIF($G5:$N6,AL$2)&gt;0,ROW()+1,"")</f>
        <v/>
      </c>
      <c r="AM5" s="72" t="str">
        <f t="shared" ref="AM5:AM11" si="22">IF(COUNTIF($G5:$N6,AM$2)&gt;0,ROW()+1,"")</f>
        <v/>
      </c>
      <c r="AN5" s="72" t="str">
        <f t="shared" ref="AN5:AN11" si="23">IF(COUNTIF($G5:$N6,AN$2)&gt;0,ROW()+1,"")</f>
        <v/>
      </c>
      <c r="AO5" s="72" t="str">
        <f t="shared" ref="AO5:AO11" si="24">IF(COUNTIF($G5:$N6,AO$2)&gt;0,ROW()+1,"")</f>
        <v/>
      </c>
      <c r="AP5" s="72" t="str">
        <f t="shared" ref="AP5:AP11" si="25">IF(COUNTIF($G5:$N6,AP$2)&gt;0,ROW()+1,"")</f>
        <v/>
      </c>
      <c r="AQ5" s="72" t="str">
        <f t="shared" ref="AQ5:AQ11" si="26">IF(COUNTIF($G5:$N6,AQ$2)&gt;0,ROW()+1,"")</f>
        <v/>
      </c>
      <c r="AR5" s="72" t="str">
        <f t="shared" ref="AR5:AR11" si="27">IF(COUNTIF($G5:$N6,AR$2)&gt;0,ROW()+1,"")</f>
        <v/>
      </c>
      <c r="AS5" s="72" t="str">
        <f t="shared" ref="AS5:AS11" si="28">IF(COUNTIF($G5:$N6,AS$2)&gt;0,ROW()+1,"")</f>
        <v/>
      </c>
    </row>
    <row r="6" spans="1:45" ht="45" customHeight="1">
      <c r="A6" s="75"/>
      <c r="B6" s="77"/>
      <c r="C6" s="51" t="s">
        <v>31</v>
      </c>
      <c r="D6" s="6" t="s">
        <v>26</v>
      </c>
      <c r="E6" s="4" t="s">
        <v>32</v>
      </c>
      <c r="F6" s="52" t="s">
        <v>33</v>
      </c>
      <c r="G6" s="80"/>
      <c r="H6" s="81"/>
      <c r="I6" s="81"/>
      <c r="J6" s="81"/>
      <c r="K6" s="81"/>
      <c r="L6" s="81"/>
      <c r="M6" s="81"/>
      <c r="N6" s="82"/>
      <c r="P6" s="80"/>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row>
    <row r="7" spans="1:45">
      <c r="A7" s="75"/>
      <c r="B7" s="77" t="s">
        <v>34</v>
      </c>
      <c r="C7" s="78" t="s">
        <v>35</v>
      </c>
      <c r="D7" s="78"/>
      <c r="E7" s="78"/>
      <c r="F7" s="79"/>
      <c r="G7" s="80"/>
      <c r="H7" s="81"/>
      <c r="I7" s="81"/>
      <c r="J7" s="81"/>
      <c r="K7" s="81"/>
      <c r="L7" s="81"/>
      <c r="M7" s="81"/>
      <c r="N7" s="82"/>
      <c r="P7" s="80" t="str">
        <f t="shared" ref="P7" si="29">IF(COUNTIF($G7:$N8,P$2)&gt;0,ROW()+1,"")</f>
        <v/>
      </c>
      <c r="Q7" s="72" t="str">
        <f t="shared" ref="Q7" si="30">IF(COUNTIF($G7:$N8,Q$2)&gt;0,ROW()+1,"")</f>
        <v/>
      </c>
      <c r="R7" s="72" t="str">
        <f t="shared" si="1"/>
        <v/>
      </c>
      <c r="S7" s="72" t="str">
        <f t="shared" si="2"/>
        <v/>
      </c>
      <c r="T7" s="72" t="str">
        <f t="shared" si="3"/>
        <v/>
      </c>
      <c r="U7" s="72" t="str">
        <f t="shared" si="4"/>
        <v/>
      </c>
      <c r="V7" s="72" t="str">
        <f t="shared" si="5"/>
        <v/>
      </c>
      <c r="W7" s="72" t="str">
        <f t="shared" si="6"/>
        <v/>
      </c>
      <c r="X7" s="72" t="str">
        <f t="shared" si="7"/>
        <v/>
      </c>
      <c r="Y7" s="72" t="str">
        <f t="shared" si="8"/>
        <v/>
      </c>
      <c r="Z7" s="72" t="str">
        <f t="shared" si="9"/>
        <v/>
      </c>
      <c r="AA7" s="72" t="str">
        <f t="shared" si="10"/>
        <v/>
      </c>
      <c r="AB7" s="72" t="str">
        <f t="shared" si="11"/>
        <v/>
      </c>
      <c r="AC7" s="72" t="str">
        <f t="shared" si="12"/>
        <v/>
      </c>
      <c r="AD7" s="72" t="str">
        <f t="shared" si="13"/>
        <v/>
      </c>
      <c r="AE7" s="72" t="str">
        <f t="shared" si="14"/>
        <v/>
      </c>
      <c r="AF7" s="72" t="str">
        <f t="shared" si="15"/>
        <v/>
      </c>
      <c r="AG7" s="72" t="str">
        <f t="shared" si="16"/>
        <v/>
      </c>
      <c r="AH7" s="72" t="str">
        <f t="shared" si="17"/>
        <v/>
      </c>
      <c r="AI7" s="72" t="str">
        <f t="shared" si="18"/>
        <v/>
      </c>
      <c r="AJ7" s="72" t="str">
        <f t="shared" si="19"/>
        <v/>
      </c>
      <c r="AK7" s="72" t="str">
        <f t="shared" si="20"/>
        <v/>
      </c>
      <c r="AL7" s="72" t="str">
        <f t="shared" si="21"/>
        <v/>
      </c>
      <c r="AM7" s="72" t="str">
        <f t="shared" si="22"/>
        <v/>
      </c>
      <c r="AN7" s="72" t="str">
        <f t="shared" si="23"/>
        <v/>
      </c>
      <c r="AO7" s="72" t="str">
        <f t="shared" si="24"/>
        <v/>
      </c>
      <c r="AP7" s="72" t="str">
        <f t="shared" si="25"/>
        <v/>
      </c>
      <c r="AQ7" s="72" t="str">
        <f t="shared" si="26"/>
        <v/>
      </c>
      <c r="AR7" s="72" t="str">
        <f t="shared" si="27"/>
        <v/>
      </c>
      <c r="AS7" s="72" t="str">
        <f t="shared" si="28"/>
        <v/>
      </c>
    </row>
    <row r="8" spans="1:45" ht="45" customHeight="1">
      <c r="A8" s="75"/>
      <c r="B8" s="77"/>
      <c r="C8" s="51" t="s">
        <v>36</v>
      </c>
      <c r="D8" s="6" t="s">
        <v>26</v>
      </c>
      <c r="E8" s="4" t="s">
        <v>37</v>
      </c>
      <c r="F8" s="52" t="s">
        <v>38</v>
      </c>
      <c r="G8" s="80"/>
      <c r="H8" s="81"/>
      <c r="I8" s="81"/>
      <c r="J8" s="81"/>
      <c r="K8" s="81"/>
      <c r="L8" s="81"/>
      <c r="M8" s="81"/>
      <c r="N8" s="82"/>
      <c r="P8" s="80"/>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row>
    <row r="9" spans="1:45">
      <c r="A9" s="75"/>
      <c r="B9" s="77" t="s">
        <v>39</v>
      </c>
      <c r="C9" s="78" t="s">
        <v>40</v>
      </c>
      <c r="D9" s="78"/>
      <c r="E9" s="78"/>
      <c r="F9" s="79"/>
      <c r="G9" s="80"/>
      <c r="H9" s="81"/>
      <c r="I9" s="81"/>
      <c r="J9" s="81"/>
      <c r="K9" s="81"/>
      <c r="L9" s="81"/>
      <c r="M9" s="81"/>
      <c r="N9" s="82"/>
      <c r="P9" s="80" t="str">
        <f t="shared" ref="P9" si="31">IF(COUNTIF($G9:$N10,P$2)&gt;0,ROW()+1,"")</f>
        <v/>
      </c>
      <c r="Q9" s="72" t="str">
        <f t="shared" ref="Q9" si="32">IF(COUNTIF($G9:$N10,Q$2)&gt;0,ROW()+1,"")</f>
        <v/>
      </c>
      <c r="R9" s="72" t="str">
        <f t="shared" si="1"/>
        <v/>
      </c>
      <c r="S9" s="72" t="str">
        <f t="shared" si="2"/>
        <v/>
      </c>
      <c r="T9" s="72" t="str">
        <f t="shared" si="3"/>
        <v/>
      </c>
      <c r="U9" s="72" t="str">
        <f t="shared" si="4"/>
        <v/>
      </c>
      <c r="V9" s="72" t="str">
        <f t="shared" si="5"/>
        <v/>
      </c>
      <c r="W9" s="72" t="str">
        <f t="shared" si="6"/>
        <v/>
      </c>
      <c r="X9" s="72" t="str">
        <f t="shared" si="7"/>
        <v/>
      </c>
      <c r="Y9" s="72" t="str">
        <f t="shared" si="8"/>
        <v/>
      </c>
      <c r="Z9" s="72" t="str">
        <f t="shared" si="9"/>
        <v/>
      </c>
      <c r="AA9" s="72" t="str">
        <f t="shared" si="10"/>
        <v/>
      </c>
      <c r="AB9" s="72" t="str">
        <f t="shared" si="11"/>
        <v/>
      </c>
      <c r="AC9" s="72" t="str">
        <f t="shared" si="12"/>
        <v/>
      </c>
      <c r="AD9" s="72" t="str">
        <f t="shared" si="13"/>
        <v/>
      </c>
      <c r="AE9" s="72" t="str">
        <f t="shared" si="14"/>
        <v/>
      </c>
      <c r="AF9" s="72" t="str">
        <f t="shared" si="15"/>
        <v/>
      </c>
      <c r="AG9" s="72" t="str">
        <f t="shared" si="16"/>
        <v/>
      </c>
      <c r="AH9" s="72" t="str">
        <f t="shared" si="17"/>
        <v/>
      </c>
      <c r="AI9" s="72" t="str">
        <f t="shared" si="18"/>
        <v/>
      </c>
      <c r="AJ9" s="72" t="str">
        <f t="shared" si="19"/>
        <v/>
      </c>
      <c r="AK9" s="72" t="str">
        <f t="shared" si="20"/>
        <v/>
      </c>
      <c r="AL9" s="72" t="str">
        <f t="shared" si="21"/>
        <v/>
      </c>
      <c r="AM9" s="72" t="str">
        <f t="shared" si="22"/>
        <v/>
      </c>
      <c r="AN9" s="72" t="str">
        <f t="shared" si="23"/>
        <v/>
      </c>
      <c r="AO9" s="72" t="str">
        <f t="shared" si="24"/>
        <v/>
      </c>
      <c r="AP9" s="72" t="str">
        <f t="shared" si="25"/>
        <v/>
      </c>
      <c r="AQ9" s="72" t="str">
        <f t="shared" si="26"/>
        <v/>
      </c>
      <c r="AR9" s="72" t="str">
        <f t="shared" si="27"/>
        <v/>
      </c>
      <c r="AS9" s="72" t="str">
        <f t="shared" si="28"/>
        <v/>
      </c>
    </row>
    <row r="10" spans="1:45" ht="45" customHeight="1">
      <c r="A10" s="75"/>
      <c r="B10" s="77"/>
      <c r="C10" s="51" t="s">
        <v>41</v>
      </c>
      <c r="D10" s="6" t="s">
        <v>26</v>
      </c>
      <c r="E10" s="4" t="s">
        <v>42</v>
      </c>
      <c r="F10" s="52" t="s">
        <v>43</v>
      </c>
      <c r="G10" s="80"/>
      <c r="H10" s="81"/>
      <c r="I10" s="81"/>
      <c r="J10" s="81"/>
      <c r="K10" s="81"/>
      <c r="L10" s="81"/>
      <c r="M10" s="81"/>
      <c r="N10" s="82"/>
      <c r="P10" s="80"/>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row>
    <row r="11" spans="1:45">
      <c r="A11" s="75"/>
      <c r="B11" s="77" t="s">
        <v>44</v>
      </c>
      <c r="C11" s="78" t="s">
        <v>45</v>
      </c>
      <c r="D11" s="78"/>
      <c r="E11" s="78"/>
      <c r="F11" s="79"/>
      <c r="G11" s="80"/>
      <c r="H11" s="81"/>
      <c r="I11" s="81"/>
      <c r="J11" s="81"/>
      <c r="K11" s="81"/>
      <c r="L11" s="81"/>
      <c r="M11" s="81"/>
      <c r="N11" s="82"/>
      <c r="P11" s="80" t="str">
        <f t="shared" ref="P11" si="33">IF(COUNTIF($G11:$N12,P$2)&gt;0,ROW()+1,"")</f>
        <v/>
      </c>
      <c r="Q11" s="72" t="str">
        <f t="shared" ref="Q11" si="34">IF(COUNTIF($G11:$N12,Q$2)&gt;0,ROW()+1,"")</f>
        <v/>
      </c>
      <c r="R11" s="72" t="str">
        <f t="shared" si="1"/>
        <v/>
      </c>
      <c r="S11" s="72" t="str">
        <f t="shared" si="2"/>
        <v/>
      </c>
      <c r="T11" s="72" t="str">
        <f t="shared" si="3"/>
        <v/>
      </c>
      <c r="U11" s="72" t="str">
        <f t="shared" si="4"/>
        <v/>
      </c>
      <c r="V11" s="72" t="str">
        <f t="shared" si="5"/>
        <v/>
      </c>
      <c r="W11" s="72" t="str">
        <f t="shared" si="6"/>
        <v/>
      </c>
      <c r="X11" s="72" t="str">
        <f t="shared" si="7"/>
        <v/>
      </c>
      <c r="Y11" s="72" t="str">
        <f t="shared" si="8"/>
        <v/>
      </c>
      <c r="Z11" s="72" t="str">
        <f t="shared" si="9"/>
        <v/>
      </c>
      <c r="AA11" s="72" t="str">
        <f t="shared" si="10"/>
        <v/>
      </c>
      <c r="AB11" s="72" t="str">
        <f t="shared" si="11"/>
        <v/>
      </c>
      <c r="AC11" s="72" t="str">
        <f t="shared" si="12"/>
        <v/>
      </c>
      <c r="AD11" s="72" t="str">
        <f t="shared" si="13"/>
        <v/>
      </c>
      <c r="AE11" s="72" t="str">
        <f t="shared" si="14"/>
        <v/>
      </c>
      <c r="AF11" s="72" t="str">
        <f t="shared" si="15"/>
        <v/>
      </c>
      <c r="AG11" s="72" t="str">
        <f t="shared" si="16"/>
        <v/>
      </c>
      <c r="AH11" s="72" t="str">
        <f t="shared" si="17"/>
        <v/>
      </c>
      <c r="AI11" s="72" t="str">
        <f t="shared" si="18"/>
        <v/>
      </c>
      <c r="AJ11" s="72" t="str">
        <f t="shared" si="19"/>
        <v/>
      </c>
      <c r="AK11" s="72" t="str">
        <f t="shared" si="20"/>
        <v/>
      </c>
      <c r="AL11" s="72" t="str">
        <f t="shared" si="21"/>
        <v/>
      </c>
      <c r="AM11" s="72" t="str">
        <f t="shared" si="22"/>
        <v/>
      </c>
      <c r="AN11" s="72" t="str">
        <f t="shared" si="23"/>
        <v/>
      </c>
      <c r="AO11" s="72" t="str">
        <f t="shared" si="24"/>
        <v/>
      </c>
      <c r="AP11" s="72" t="str">
        <f t="shared" si="25"/>
        <v/>
      </c>
      <c r="AQ11" s="72" t="str">
        <f t="shared" si="26"/>
        <v/>
      </c>
      <c r="AR11" s="72" t="str">
        <f t="shared" si="27"/>
        <v/>
      </c>
      <c r="AS11" s="72" t="str">
        <f t="shared" si="28"/>
        <v/>
      </c>
    </row>
    <row r="12" spans="1:45" ht="45" customHeight="1">
      <c r="A12" s="75"/>
      <c r="B12" s="77"/>
      <c r="C12" s="51" t="s">
        <v>46</v>
      </c>
      <c r="D12" s="6" t="s">
        <v>26</v>
      </c>
      <c r="E12" s="4" t="s">
        <v>47</v>
      </c>
      <c r="F12" s="52" t="s">
        <v>48</v>
      </c>
      <c r="G12" s="80"/>
      <c r="H12" s="81"/>
      <c r="I12" s="81"/>
      <c r="J12" s="81"/>
      <c r="K12" s="81"/>
      <c r="L12" s="81"/>
      <c r="M12" s="81"/>
      <c r="N12" s="82"/>
      <c r="P12" s="80"/>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row>
    <row r="13" spans="1:45" ht="18">
      <c r="A13" s="75"/>
      <c r="B13" s="94" t="s">
        <v>49</v>
      </c>
      <c r="C13" s="94"/>
      <c r="D13" s="94"/>
      <c r="E13" s="94"/>
      <c r="F13" s="95"/>
      <c r="G13" s="10"/>
      <c r="H13" s="11"/>
      <c r="I13" s="11"/>
      <c r="J13" s="11"/>
      <c r="K13" s="11"/>
      <c r="L13" s="11"/>
      <c r="M13" s="11"/>
      <c r="N13" s="12"/>
      <c r="P13" s="10"/>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2"/>
    </row>
    <row r="14" spans="1:45" s="3" customFormat="1" ht="15" customHeight="1">
      <c r="A14" s="75"/>
      <c r="B14" s="77" t="s">
        <v>50</v>
      </c>
      <c r="C14" s="78" t="s">
        <v>51</v>
      </c>
      <c r="D14" s="78"/>
      <c r="E14" s="78"/>
      <c r="F14" s="79"/>
      <c r="G14" s="80"/>
      <c r="H14" s="81"/>
      <c r="I14" s="81"/>
      <c r="J14" s="81"/>
      <c r="K14" s="81"/>
      <c r="L14" s="81"/>
      <c r="M14" s="81"/>
      <c r="N14" s="82"/>
      <c r="P14" s="80" t="str">
        <f>IF(COUNTIF($G14:$N15,P$2)&gt;0,ROW()+1,"")</f>
        <v/>
      </c>
      <c r="Q14" s="72" t="str">
        <f>IF(COUNTIF($G14:$N15,Q$2)&gt;0,ROW()+1,"")</f>
        <v/>
      </c>
      <c r="R14" s="72" t="str">
        <f t="shared" ref="R14" si="35">IF(COUNTIF($G14:$N15,R$2)&gt;0,ROW()+1,"")</f>
        <v/>
      </c>
      <c r="S14" s="72" t="str">
        <f t="shared" ref="S14" si="36">IF(COUNTIF($G14:$N15,S$2)&gt;0,ROW()+1,"")</f>
        <v/>
      </c>
      <c r="T14" s="72" t="str">
        <f t="shared" ref="T14" si="37">IF(COUNTIF($G14:$N15,T$2)&gt;0,ROW()+1,"")</f>
        <v/>
      </c>
      <c r="U14" s="72" t="str">
        <f t="shared" ref="U14" si="38">IF(COUNTIF($G14:$N15,U$2)&gt;0,ROW()+1,"")</f>
        <v/>
      </c>
      <c r="V14" s="72" t="str">
        <f t="shared" ref="V14" si="39">IF(COUNTIF($G14:$N15,V$2)&gt;0,ROW()+1,"")</f>
        <v/>
      </c>
      <c r="W14" s="72" t="str">
        <f t="shared" ref="W14" si="40">IF(COUNTIF($G14:$N15,W$2)&gt;0,ROW()+1,"")</f>
        <v/>
      </c>
      <c r="X14" s="72" t="str">
        <f t="shared" ref="X14" si="41">IF(COUNTIF($G14:$N15,X$2)&gt;0,ROW()+1,"")</f>
        <v/>
      </c>
      <c r="Y14" s="72" t="str">
        <f t="shared" ref="Y14" si="42">IF(COUNTIF($G14:$N15,Y$2)&gt;0,ROW()+1,"")</f>
        <v/>
      </c>
      <c r="Z14" s="72" t="str">
        <f t="shared" ref="Z14" si="43">IF(COUNTIF($G14:$N15,Z$2)&gt;0,ROW()+1,"")</f>
        <v/>
      </c>
      <c r="AA14" s="72" t="str">
        <f t="shared" ref="AA14" si="44">IF(COUNTIF($G14:$N15,AA$2)&gt;0,ROW()+1,"")</f>
        <v/>
      </c>
      <c r="AB14" s="72" t="str">
        <f t="shared" ref="AB14" si="45">IF(COUNTIF($G14:$N15,AB$2)&gt;0,ROW()+1,"")</f>
        <v/>
      </c>
      <c r="AC14" s="72" t="str">
        <f t="shared" ref="AC14" si="46">IF(COUNTIF($G14:$N15,AC$2)&gt;0,ROW()+1,"")</f>
        <v/>
      </c>
      <c r="AD14" s="72" t="str">
        <f t="shared" ref="AD14" si="47">IF(COUNTIF($G14:$N15,AD$2)&gt;0,ROW()+1,"")</f>
        <v/>
      </c>
      <c r="AE14" s="72" t="str">
        <f t="shared" ref="AE14" si="48">IF(COUNTIF($G14:$N15,AE$2)&gt;0,ROW()+1,"")</f>
        <v/>
      </c>
      <c r="AF14" s="72" t="str">
        <f t="shared" ref="AF14" si="49">IF(COUNTIF($G14:$N15,AF$2)&gt;0,ROW()+1,"")</f>
        <v/>
      </c>
      <c r="AG14" s="72" t="str">
        <f t="shared" ref="AG14" si="50">IF(COUNTIF($G14:$N15,AG$2)&gt;0,ROW()+1,"")</f>
        <v/>
      </c>
      <c r="AH14" s="72" t="str">
        <f t="shared" ref="AH14" si="51">IF(COUNTIF($G14:$N15,AH$2)&gt;0,ROW()+1,"")</f>
        <v/>
      </c>
      <c r="AI14" s="72" t="str">
        <f t="shared" ref="AI14" si="52">IF(COUNTIF($G14:$N15,AI$2)&gt;0,ROW()+1,"")</f>
        <v/>
      </c>
      <c r="AJ14" s="72" t="str">
        <f t="shared" ref="AJ14" si="53">IF(COUNTIF($G14:$N15,AJ$2)&gt;0,ROW()+1,"")</f>
        <v/>
      </c>
      <c r="AK14" s="72" t="str">
        <f t="shared" ref="AK14" si="54">IF(COUNTIF($G14:$N15,AK$2)&gt;0,ROW()+1,"")</f>
        <v/>
      </c>
      <c r="AL14" s="72" t="str">
        <f t="shared" ref="AL14" si="55">IF(COUNTIF($G14:$N15,AL$2)&gt;0,ROW()+1,"")</f>
        <v/>
      </c>
      <c r="AM14" s="72" t="str">
        <f t="shared" ref="AM14" si="56">IF(COUNTIF($G14:$N15,AM$2)&gt;0,ROW()+1,"")</f>
        <v/>
      </c>
      <c r="AN14" s="72" t="str">
        <f t="shared" ref="AN14" si="57">IF(COUNTIF($G14:$N15,AN$2)&gt;0,ROW()+1,"")</f>
        <v/>
      </c>
      <c r="AO14" s="72" t="str">
        <f t="shared" ref="AO14" si="58">IF(COUNTIF($G14:$N15,AO$2)&gt;0,ROW()+1,"")</f>
        <v/>
      </c>
      <c r="AP14" s="72" t="str">
        <f t="shared" ref="AP14" si="59">IF(COUNTIF($G14:$N15,AP$2)&gt;0,ROW()+1,"")</f>
        <v/>
      </c>
      <c r="AQ14" s="72" t="str">
        <f t="shared" ref="AQ14" si="60">IF(COUNTIF($G14:$N15,AQ$2)&gt;0,ROW()+1,"")</f>
        <v/>
      </c>
      <c r="AR14" s="72" t="str">
        <f t="shared" ref="AR14" si="61">IF(COUNTIF($G14:$N15,AR$2)&gt;0,ROW()+1,"")</f>
        <v/>
      </c>
      <c r="AS14" s="72" t="str">
        <f t="shared" ref="AS14" si="62">IF(COUNTIF($G14:$N15,AS$2)&gt;0,ROW()+1,"")</f>
        <v/>
      </c>
    </row>
    <row r="15" spans="1:45" s="3" customFormat="1" ht="45" customHeight="1">
      <c r="A15" s="75"/>
      <c r="B15" s="77"/>
      <c r="C15" s="4" t="s">
        <v>52</v>
      </c>
      <c r="D15" s="6" t="s">
        <v>26</v>
      </c>
      <c r="E15" s="6" t="s">
        <v>26</v>
      </c>
      <c r="F15" s="52" t="s">
        <v>53</v>
      </c>
      <c r="G15" s="80"/>
      <c r="H15" s="81"/>
      <c r="I15" s="81"/>
      <c r="J15" s="81"/>
      <c r="K15" s="81"/>
      <c r="L15" s="81"/>
      <c r="M15" s="81"/>
      <c r="N15" s="82"/>
      <c r="P15" s="80"/>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row>
    <row r="16" spans="1:45" ht="18">
      <c r="A16" s="75"/>
      <c r="B16" s="91" t="s">
        <v>54</v>
      </c>
      <c r="C16" s="92"/>
      <c r="D16" s="92"/>
      <c r="E16" s="92"/>
      <c r="F16" s="93"/>
      <c r="G16" s="10"/>
      <c r="H16" s="11"/>
      <c r="I16" s="11"/>
      <c r="J16" s="11"/>
      <c r="K16" s="11"/>
      <c r="L16" s="11"/>
      <c r="M16" s="11"/>
      <c r="N16" s="12"/>
      <c r="P16" s="10"/>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2"/>
    </row>
    <row r="17" spans="1:45" s="3" customFormat="1" ht="15" customHeight="1">
      <c r="A17" s="75"/>
      <c r="B17" s="83" t="s">
        <v>55</v>
      </c>
      <c r="C17" s="85" t="s">
        <v>56</v>
      </c>
      <c r="D17" s="86"/>
      <c r="E17" s="86"/>
      <c r="F17" s="87"/>
      <c r="G17" s="80">
        <v>2</v>
      </c>
      <c r="H17" s="81"/>
      <c r="I17" s="81"/>
      <c r="J17" s="81"/>
      <c r="K17" s="81"/>
      <c r="L17" s="81"/>
      <c r="M17" s="81"/>
      <c r="N17" s="82"/>
      <c r="P17" s="80" t="str">
        <f t="shared" ref="P17" si="63">IF(COUNTIF($G17:$N18,P$2)&gt;0,ROW()+1,"")</f>
        <v/>
      </c>
      <c r="Q17" s="72">
        <f t="shared" ref="Q17" si="64">IF(COUNTIF($G17:$N18,Q$2)&gt;0,ROW()+1,"")</f>
        <v>18</v>
      </c>
      <c r="R17" s="72" t="str">
        <f t="shared" ref="R17" si="65">IF(COUNTIF($G17:$N18,R$2)&gt;0,ROW()+1,"")</f>
        <v/>
      </c>
      <c r="S17" s="72" t="str">
        <f t="shared" ref="S17" si="66">IF(COUNTIF($G17:$N18,S$2)&gt;0,ROW()+1,"")</f>
        <v/>
      </c>
      <c r="T17" s="72" t="str">
        <f t="shared" ref="T17" si="67">IF(COUNTIF($G17:$N18,T$2)&gt;0,ROW()+1,"")</f>
        <v/>
      </c>
      <c r="U17" s="72" t="str">
        <f t="shared" ref="U17" si="68">IF(COUNTIF($G17:$N18,U$2)&gt;0,ROW()+1,"")</f>
        <v/>
      </c>
      <c r="V17" s="72" t="str">
        <f t="shared" ref="V17" si="69">IF(COUNTIF($G17:$N18,V$2)&gt;0,ROW()+1,"")</f>
        <v/>
      </c>
      <c r="W17" s="72" t="str">
        <f t="shared" ref="W17" si="70">IF(COUNTIF($G17:$N18,W$2)&gt;0,ROW()+1,"")</f>
        <v/>
      </c>
      <c r="X17" s="72" t="str">
        <f t="shared" ref="X17" si="71">IF(COUNTIF($G17:$N18,X$2)&gt;0,ROW()+1,"")</f>
        <v/>
      </c>
      <c r="Y17" s="72" t="str">
        <f t="shared" ref="Y17" si="72">IF(COUNTIF($G17:$N18,Y$2)&gt;0,ROW()+1,"")</f>
        <v/>
      </c>
      <c r="Z17" s="72" t="str">
        <f t="shared" ref="Z17" si="73">IF(COUNTIF($G17:$N18,Z$2)&gt;0,ROW()+1,"")</f>
        <v/>
      </c>
      <c r="AA17" s="72" t="str">
        <f t="shared" ref="AA17" si="74">IF(COUNTIF($G17:$N18,AA$2)&gt;0,ROW()+1,"")</f>
        <v/>
      </c>
      <c r="AB17" s="72" t="str">
        <f t="shared" ref="AB17" si="75">IF(COUNTIF($G17:$N18,AB$2)&gt;0,ROW()+1,"")</f>
        <v/>
      </c>
      <c r="AC17" s="72" t="str">
        <f t="shared" ref="AC17" si="76">IF(COUNTIF($G17:$N18,AC$2)&gt;0,ROW()+1,"")</f>
        <v/>
      </c>
      <c r="AD17" s="72" t="str">
        <f t="shared" ref="AD17" si="77">IF(COUNTIF($G17:$N18,AD$2)&gt;0,ROW()+1,"")</f>
        <v/>
      </c>
      <c r="AE17" s="72" t="str">
        <f t="shared" ref="AE17" si="78">IF(COUNTIF($G17:$N18,AE$2)&gt;0,ROW()+1,"")</f>
        <v/>
      </c>
      <c r="AF17" s="72" t="str">
        <f t="shared" ref="AF17" si="79">IF(COUNTIF($G17:$N18,AF$2)&gt;0,ROW()+1,"")</f>
        <v/>
      </c>
      <c r="AG17" s="72" t="str">
        <f t="shared" ref="AG17" si="80">IF(COUNTIF($G17:$N18,AG$2)&gt;0,ROW()+1,"")</f>
        <v/>
      </c>
      <c r="AH17" s="72" t="str">
        <f t="shared" ref="AH17" si="81">IF(COUNTIF($G17:$N18,AH$2)&gt;0,ROW()+1,"")</f>
        <v/>
      </c>
      <c r="AI17" s="72" t="str">
        <f t="shared" ref="AI17" si="82">IF(COUNTIF($G17:$N18,AI$2)&gt;0,ROW()+1,"")</f>
        <v/>
      </c>
      <c r="AJ17" s="72" t="str">
        <f t="shared" ref="AJ17" si="83">IF(COUNTIF($G17:$N18,AJ$2)&gt;0,ROW()+1,"")</f>
        <v/>
      </c>
      <c r="AK17" s="72" t="str">
        <f t="shared" ref="AK17" si="84">IF(COUNTIF($G17:$N18,AK$2)&gt;0,ROW()+1,"")</f>
        <v/>
      </c>
      <c r="AL17" s="72" t="str">
        <f t="shared" ref="AL17" si="85">IF(COUNTIF($G17:$N18,AL$2)&gt;0,ROW()+1,"")</f>
        <v/>
      </c>
      <c r="AM17" s="72" t="str">
        <f t="shared" ref="AM17" si="86">IF(COUNTIF($G17:$N18,AM$2)&gt;0,ROW()+1,"")</f>
        <v/>
      </c>
      <c r="AN17" s="72" t="str">
        <f t="shared" ref="AN17" si="87">IF(COUNTIF($G17:$N18,AN$2)&gt;0,ROW()+1,"")</f>
        <v/>
      </c>
      <c r="AO17" s="72" t="str">
        <f t="shared" ref="AO17" si="88">IF(COUNTIF($G17:$N18,AO$2)&gt;0,ROW()+1,"")</f>
        <v/>
      </c>
      <c r="AP17" s="72" t="str">
        <f t="shared" ref="AP17" si="89">IF(COUNTIF($G17:$N18,AP$2)&gt;0,ROW()+1,"")</f>
        <v/>
      </c>
      <c r="AQ17" s="72" t="str">
        <f t="shared" ref="AQ17" si="90">IF(COUNTIF($G17:$N18,AQ$2)&gt;0,ROW()+1,"")</f>
        <v/>
      </c>
      <c r="AR17" s="72" t="str">
        <f t="shared" ref="AR17" si="91">IF(COUNTIF($G17:$N18,AR$2)&gt;0,ROW()+1,"")</f>
        <v/>
      </c>
      <c r="AS17" s="72" t="str">
        <f t="shared" ref="AS17" si="92">IF(COUNTIF($G17:$N18,AS$2)&gt;0,ROW()+1,"")</f>
        <v/>
      </c>
    </row>
    <row r="18" spans="1:45" s="5" customFormat="1" ht="45" customHeight="1">
      <c r="A18" s="75"/>
      <c r="B18" s="84"/>
      <c r="C18" s="4" t="s">
        <v>57</v>
      </c>
      <c r="D18" s="4" t="s">
        <v>58</v>
      </c>
      <c r="E18" s="4" t="s">
        <v>59</v>
      </c>
      <c r="F18" s="52" t="s">
        <v>60</v>
      </c>
      <c r="G18" s="80"/>
      <c r="H18" s="81"/>
      <c r="I18" s="81"/>
      <c r="J18" s="81"/>
      <c r="K18" s="81"/>
      <c r="L18" s="81"/>
      <c r="M18" s="81"/>
      <c r="N18" s="82"/>
      <c r="P18" s="80"/>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row>
    <row r="19" spans="1:45" s="3" customFormat="1" ht="15" customHeight="1">
      <c r="A19" s="75"/>
      <c r="B19" s="83" t="s">
        <v>61</v>
      </c>
      <c r="C19" s="85" t="s">
        <v>62</v>
      </c>
      <c r="D19" s="86"/>
      <c r="E19" s="86"/>
      <c r="F19" s="87"/>
      <c r="G19" s="80">
        <v>4</v>
      </c>
      <c r="H19" s="81"/>
      <c r="I19" s="81"/>
      <c r="J19" s="81"/>
      <c r="K19" s="81"/>
      <c r="L19" s="81"/>
      <c r="M19" s="81"/>
      <c r="N19" s="82"/>
      <c r="P19" s="80" t="str">
        <f t="shared" ref="P19" si="93">IF(COUNTIF($G19:$N20,P$2)&gt;0,ROW()+1,"")</f>
        <v/>
      </c>
      <c r="Q19" s="72" t="str">
        <f t="shared" ref="Q19" si="94">IF(COUNTIF($G19:$N20,Q$2)&gt;0,ROW()+1,"")</f>
        <v/>
      </c>
      <c r="R19" s="72" t="str">
        <f t="shared" ref="R19" si="95">IF(COUNTIF($G19:$N20,R$2)&gt;0,ROW()+1,"")</f>
        <v/>
      </c>
      <c r="S19" s="72">
        <f t="shared" ref="S19" si="96">IF(COUNTIF($G19:$N20,S$2)&gt;0,ROW()+1,"")</f>
        <v>20</v>
      </c>
      <c r="T19" s="72" t="str">
        <f t="shared" ref="T19" si="97">IF(COUNTIF($G19:$N20,T$2)&gt;0,ROW()+1,"")</f>
        <v/>
      </c>
      <c r="U19" s="72" t="str">
        <f t="shared" ref="U19" si="98">IF(COUNTIF($G19:$N20,U$2)&gt;0,ROW()+1,"")</f>
        <v/>
      </c>
      <c r="V19" s="72" t="str">
        <f t="shared" ref="V19" si="99">IF(COUNTIF($G19:$N20,V$2)&gt;0,ROW()+1,"")</f>
        <v/>
      </c>
      <c r="W19" s="72" t="str">
        <f t="shared" ref="W19" si="100">IF(COUNTIF($G19:$N20,W$2)&gt;0,ROW()+1,"")</f>
        <v/>
      </c>
      <c r="X19" s="72" t="str">
        <f t="shared" ref="X19" si="101">IF(COUNTIF($G19:$N20,X$2)&gt;0,ROW()+1,"")</f>
        <v/>
      </c>
      <c r="Y19" s="72" t="str">
        <f t="shared" ref="Y19" si="102">IF(COUNTIF($G19:$N20,Y$2)&gt;0,ROW()+1,"")</f>
        <v/>
      </c>
      <c r="Z19" s="72" t="str">
        <f t="shared" ref="Z19" si="103">IF(COUNTIF($G19:$N20,Z$2)&gt;0,ROW()+1,"")</f>
        <v/>
      </c>
      <c r="AA19" s="72" t="str">
        <f t="shared" ref="AA19" si="104">IF(COUNTIF($G19:$N20,AA$2)&gt;0,ROW()+1,"")</f>
        <v/>
      </c>
      <c r="AB19" s="72" t="str">
        <f t="shared" ref="AB19" si="105">IF(COUNTIF($G19:$N20,AB$2)&gt;0,ROW()+1,"")</f>
        <v/>
      </c>
      <c r="AC19" s="72" t="str">
        <f t="shared" ref="AC19" si="106">IF(COUNTIF($G19:$N20,AC$2)&gt;0,ROW()+1,"")</f>
        <v/>
      </c>
      <c r="AD19" s="72" t="str">
        <f t="shared" ref="AD19" si="107">IF(COUNTIF($G19:$N20,AD$2)&gt;0,ROW()+1,"")</f>
        <v/>
      </c>
      <c r="AE19" s="72" t="str">
        <f t="shared" ref="AE19" si="108">IF(COUNTIF($G19:$N20,AE$2)&gt;0,ROW()+1,"")</f>
        <v/>
      </c>
      <c r="AF19" s="72" t="str">
        <f t="shared" ref="AF19" si="109">IF(COUNTIF($G19:$N20,AF$2)&gt;0,ROW()+1,"")</f>
        <v/>
      </c>
      <c r="AG19" s="72" t="str">
        <f t="shared" ref="AG19" si="110">IF(COUNTIF($G19:$N20,AG$2)&gt;0,ROW()+1,"")</f>
        <v/>
      </c>
      <c r="AH19" s="72" t="str">
        <f t="shared" ref="AH19" si="111">IF(COUNTIF($G19:$N20,AH$2)&gt;0,ROW()+1,"")</f>
        <v/>
      </c>
      <c r="AI19" s="72" t="str">
        <f t="shared" ref="AI19" si="112">IF(COUNTIF($G19:$N20,AI$2)&gt;0,ROW()+1,"")</f>
        <v/>
      </c>
      <c r="AJ19" s="72" t="str">
        <f t="shared" ref="AJ19" si="113">IF(COUNTIF($G19:$N20,AJ$2)&gt;0,ROW()+1,"")</f>
        <v/>
      </c>
      <c r="AK19" s="72" t="str">
        <f t="shared" ref="AK19" si="114">IF(COUNTIF($G19:$N20,AK$2)&gt;0,ROW()+1,"")</f>
        <v/>
      </c>
      <c r="AL19" s="72" t="str">
        <f t="shared" ref="AL19" si="115">IF(COUNTIF($G19:$N20,AL$2)&gt;0,ROW()+1,"")</f>
        <v/>
      </c>
      <c r="AM19" s="72" t="str">
        <f t="shared" ref="AM19" si="116">IF(COUNTIF($G19:$N20,AM$2)&gt;0,ROW()+1,"")</f>
        <v/>
      </c>
      <c r="AN19" s="72" t="str">
        <f t="shared" ref="AN19" si="117">IF(COUNTIF($G19:$N20,AN$2)&gt;0,ROW()+1,"")</f>
        <v/>
      </c>
      <c r="AO19" s="72" t="str">
        <f t="shared" ref="AO19" si="118">IF(COUNTIF($G19:$N20,AO$2)&gt;0,ROW()+1,"")</f>
        <v/>
      </c>
      <c r="AP19" s="72" t="str">
        <f t="shared" ref="AP19" si="119">IF(COUNTIF($G19:$N20,AP$2)&gt;0,ROW()+1,"")</f>
        <v/>
      </c>
      <c r="AQ19" s="72" t="str">
        <f t="shared" ref="AQ19" si="120">IF(COUNTIF($G19:$N20,AQ$2)&gt;0,ROW()+1,"")</f>
        <v/>
      </c>
      <c r="AR19" s="72" t="str">
        <f t="shared" ref="AR19" si="121">IF(COUNTIF($G19:$N20,AR$2)&gt;0,ROW()+1,"")</f>
        <v/>
      </c>
      <c r="AS19" s="72" t="str">
        <f t="shared" ref="AS19" si="122">IF(COUNTIF($G19:$N20,AS$2)&gt;0,ROW()+1,"")</f>
        <v/>
      </c>
    </row>
    <row r="20" spans="1:45" s="5" customFormat="1" ht="45" customHeight="1">
      <c r="A20" s="75"/>
      <c r="B20" s="84"/>
      <c r="C20" s="4" t="s">
        <v>63</v>
      </c>
      <c r="D20" s="4" t="s">
        <v>64</v>
      </c>
      <c r="E20" s="4" t="s">
        <v>65</v>
      </c>
      <c r="F20" s="52" t="s">
        <v>66</v>
      </c>
      <c r="G20" s="80"/>
      <c r="H20" s="81"/>
      <c r="I20" s="81"/>
      <c r="J20" s="81"/>
      <c r="K20" s="81"/>
      <c r="L20" s="81"/>
      <c r="M20" s="81"/>
      <c r="N20" s="82"/>
      <c r="P20" s="80"/>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row>
    <row r="21" spans="1:45" s="3" customFormat="1" ht="15" customHeight="1">
      <c r="A21" s="75"/>
      <c r="B21" s="83" t="s">
        <v>67</v>
      </c>
      <c r="C21" s="85" t="s">
        <v>68</v>
      </c>
      <c r="D21" s="86"/>
      <c r="E21" s="86"/>
      <c r="F21" s="87"/>
      <c r="G21" s="80">
        <v>5</v>
      </c>
      <c r="H21" s="81"/>
      <c r="I21" s="81"/>
      <c r="J21" s="81"/>
      <c r="K21" s="81"/>
      <c r="L21" s="81"/>
      <c r="M21" s="81"/>
      <c r="N21" s="82"/>
      <c r="P21" s="80" t="str">
        <f t="shared" ref="P21" si="123">IF(COUNTIF($G21:$N22,P$2)&gt;0,ROW()+1,"")</f>
        <v/>
      </c>
      <c r="Q21" s="72" t="str">
        <f t="shared" ref="Q21" si="124">IF(COUNTIF($G21:$N22,Q$2)&gt;0,ROW()+1,"")</f>
        <v/>
      </c>
      <c r="R21" s="72" t="str">
        <f t="shared" ref="R21" si="125">IF(COUNTIF($G21:$N22,R$2)&gt;0,ROW()+1,"")</f>
        <v/>
      </c>
      <c r="S21" s="72" t="str">
        <f t="shared" ref="S21" si="126">IF(COUNTIF($G21:$N22,S$2)&gt;0,ROW()+1,"")</f>
        <v/>
      </c>
      <c r="T21" s="72">
        <f t="shared" ref="T21" si="127">IF(COUNTIF($G21:$N22,T$2)&gt;0,ROW()+1,"")</f>
        <v>22</v>
      </c>
      <c r="U21" s="72" t="str">
        <f t="shared" ref="U21" si="128">IF(COUNTIF($G21:$N22,U$2)&gt;0,ROW()+1,"")</f>
        <v/>
      </c>
      <c r="V21" s="72" t="str">
        <f t="shared" ref="V21" si="129">IF(COUNTIF($G21:$N22,V$2)&gt;0,ROW()+1,"")</f>
        <v/>
      </c>
      <c r="W21" s="72" t="str">
        <f t="shared" ref="W21" si="130">IF(COUNTIF($G21:$N22,W$2)&gt;0,ROW()+1,"")</f>
        <v/>
      </c>
      <c r="X21" s="72" t="str">
        <f t="shared" ref="X21" si="131">IF(COUNTIF($G21:$N22,X$2)&gt;0,ROW()+1,"")</f>
        <v/>
      </c>
      <c r="Y21" s="72" t="str">
        <f t="shared" ref="Y21" si="132">IF(COUNTIF($G21:$N22,Y$2)&gt;0,ROW()+1,"")</f>
        <v/>
      </c>
      <c r="Z21" s="72" t="str">
        <f t="shared" ref="Z21" si="133">IF(COUNTIF($G21:$N22,Z$2)&gt;0,ROW()+1,"")</f>
        <v/>
      </c>
      <c r="AA21" s="72" t="str">
        <f t="shared" ref="AA21" si="134">IF(COUNTIF($G21:$N22,AA$2)&gt;0,ROW()+1,"")</f>
        <v/>
      </c>
      <c r="AB21" s="72" t="str">
        <f t="shared" ref="AB21" si="135">IF(COUNTIF($G21:$N22,AB$2)&gt;0,ROW()+1,"")</f>
        <v/>
      </c>
      <c r="AC21" s="72" t="str">
        <f t="shared" ref="AC21" si="136">IF(COUNTIF($G21:$N22,AC$2)&gt;0,ROW()+1,"")</f>
        <v/>
      </c>
      <c r="AD21" s="72" t="str">
        <f t="shared" ref="AD21" si="137">IF(COUNTIF($G21:$N22,AD$2)&gt;0,ROW()+1,"")</f>
        <v/>
      </c>
      <c r="AE21" s="72" t="str">
        <f t="shared" ref="AE21" si="138">IF(COUNTIF($G21:$N22,AE$2)&gt;0,ROW()+1,"")</f>
        <v/>
      </c>
      <c r="AF21" s="72" t="str">
        <f t="shared" ref="AF21" si="139">IF(COUNTIF($G21:$N22,AF$2)&gt;0,ROW()+1,"")</f>
        <v/>
      </c>
      <c r="AG21" s="72" t="str">
        <f t="shared" ref="AG21" si="140">IF(COUNTIF($G21:$N22,AG$2)&gt;0,ROW()+1,"")</f>
        <v/>
      </c>
      <c r="AH21" s="72" t="str">
        <f t="shared" ref="AH21" si="141">IF(COUNTIF($G21:$N22,AH$2)&gt;0,ROW()+1,"")</f>
        <v/>
      </c>
      <c r="AI21" s="72" t="str">
        <f t="shared" ref="AI21" si="142">IF(COUNTIF($G21:$N22,AI$2)&gt;0,ROW()+1,"")</f>
        <v/>
      </c>
      <c r="AJ21" s="72" t="str">
        <f t="shared" ref="AJ21" si="143">IF(COUNTIF($G21:$N22,AJ$2)&gt;0,ROW()+1,"")</f>
        <v/>
      </c>
      <c r="AK21" s="72" t="str">
        <f t="shared" ref="AK21" si="144">IF(COUNTIF($G21:$N22,AK$2)&gt;0,ROW()+1,"")</f>
        <v/>
      </c>
      <c r="AL21" s="72" t="str">
        <f t="shared" ref="AL21" si="145">IF(COUNTIF($G21:$N22,AL$2)&gt;0,ROW()+1,"")</f>
        <v/>
      </c>
      <c r="AM21" s="72" t="str">
        <f t="shared" ref="AM21" si="146">IF(COUNTIF($G21:$N22,AM$2)&gt;0,ROW()+1,"")</f>
        <v/>
      </c>
      <c r="AN21" s="72" t="str">
        <f t="shared" ref="AN21" si="147">IF(COUNTIF($G21:$N22,AN$2)&gt;0,ROW()+1,"")</f>
        <v/>
      </c>
      <c r="AO21" s="72" t="str">
        <f t="shared" ref="AO21" si="148">IF(COUNTIF($G21:$N22,AO$2)&gt;0,ROW()+1,"")</f>
        <v/>
      </c>
      <c r="AP21" s="72" t="str">
        <f t="shared" ref="AP21" si="149">IF(COUNTIF($G21:$N22,AP$2)&gt;0,ROW()+1,"")</f>
        <v/>
      </c>
      <c r="AQ21" s="72" t="str">
        <f t="shared" ref="AQ21" si="150">IF(COUNTIF($G21:$N22,AQ$2)&gt;0,ROW()+1,"")</f>
        <v/>
      </c>
      <c r="AR21" s="72" t="str">
        <f t="shared" ref="AR21" si="151">IF(COUNTIF($G21:$N22,AR$2)&gt;0,ROW()+1,"")</f>
        <v/>
      </c>
      <c r="AS21" s="72" t="str">
        <f t="shared" ref="AS21" si="152">IF(COUNTIF($G21:$N22,AS$2)&gt;0,ROW()+1,"")</f>
        <v/>
      </c>
    </row>
    <row r="22" spans="1:45" s="5" customFormat="1" ht="45" customHeight="1">
      <c r="A22" s="75"/>
      <c r="B22" s="84"/>
      <c r="C22" s="4" t="s">
        <v>69</v>
      </c>
      <c r="D22" s="4" t="s">
        <v>70</v>
      </c>
      <c r="E22" s="4" t="s">
        <v>71</v>
      </c>
      <c r="F22" s="52" t="s">
        <v>72</v>
      </c>
      <c r="G22" s="80"/>
      <c r="H22" s="81"/>
      <c r="I22" s="81"/>
      <c r="J22" s="81"/>
      <c r="K22" s="81"/>
      <c r="L22" s="81"/>
      <c r="M22" s="81"/>
      <c r="N22" s="82"/>
      <c r="P22" s="80"/>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row>
    <row r="23" spans="1:45" s="3" customFormat="1" ht="15" customHeight="1">
      <c r="A23" s="75"/>
      <c r="B23" s="83" t="s">
        <v>73</v>
      </c>
      <c r="C23" s="85" t="s">
        <v>74</v>
      </c>
      <c r="D23" s="86"/>
      <c r="E23" s="86"/>
      <c r="F23" s="87"/>
      <c r="G23" s="80">
        <v>1</v>
      </c>
      <c r="H23" s="81"/>
      <c r="I23" s="81"/>
      <c r="J23" s="81"/>
      <c r="K23" s="81"/>
      <c r="L23" s="81"/>
      <c r="M23" s="81"/>
      <c r="N23" s="82"/>
      <c r="P23" s="80">
        <f t="shared" ref="P23" si="153">IF(COUNTIF($G23:$N24,P$2)&gt;0,ROW()+1,"")</f>
        <v>24</v>
      </c>
      <c r="Q23" s="72" t="str">
        <f t="shared" ref="Q23" si="154">IF(COUNTIF($G23:$N24,Q$2)&gt;0,ROW()+1,"")</f>
        <v/>
      </c>
      <c r="R23" s="72" t="str">
        <f t="shared" ref="R23" si="155">IF(COUNTIF($G23:$N24,R$2)&gt;0,ROW()+1,"")</f>
        <v/>
      </c>
      <c r="S23" s="72" t="str">
        <f t="shared" ref="S23" si="156">IF(COUNTIF($G23:$N24,S$2)&gt;0,ROW()+1,"")</f>
        <v/>
      </c>
      <c r="T23" s="72" t="str">
        <f t="shared" ref="T23" si="157">IF(COUNTIF($G23:$N24,T$2)&gt;0,ROW()+1,"")</f>
        <v/>
      </c>
      <c r="U23" s="72" t="str">
        <f t="shared" ref="U23" si="158">IF(COUNTIF($G23:$N24,U$2)&gt;0,ROW()+1,"")</f>
        <v/>
      </c>
      <c r="V23" s="72" t="str">
        <f t="shared" ref="V23" si="159">IF(COUNTIF($G23:$N24,V$2)&gt;0,ROW()+1,"")</f>
        <v/>
      </c>
      <c r="W23" s="72" t="str">
        <f t="shared" ref="W23" si="160">IF(COUNTIF($G23:$N24,W$2)&gt;0,ROW()+1,"")</f>
        <v/>
      </c>
      <c r="X23" s="72" t="str">
        <f t="shared" ref="X23" si="161">IF(COUNTIF($G23:$N24,X$2)&gt;0,ROW()+1,"")</f>
        <v/>
      </c>
      <c r="Y23" s="72" t="str">
        <f t="shared" ref="Y23" si="162">IF(COUNTIF($G23:$N24,Y$2)&gt;0,ROW()+1,"")</f>
        <v/>
      </c>
      <c r="Z23" s="72" t="str">
        <f t="shared" ref="Z23" si="163">IF(COUNTIF($G23:$N24,Z$2)&gt;0,ROW()+1,"")</f>
        <v/>
      </c>
      <c r="AA23" s="72" t="str">
        <f t="shared" ref="AA23" si="164">IF(COUNTIF($G23:$N24,AA$2)&gt;0,ROW()+1,"")</f>
        <v/>
      </c>
      <c r="AB23" s="72" t="str">
        <f t="shared" ref="AB23" si="165">IF(COUNTIF($G23:$N24,AB$2)&gt;0,ROW()+1,"")</f>
        <v/>
      </c>
      <c r="AC23" s="72" t="str">
        <f t="shared" ref="AC23" si="166">IF(COUNTIF($G23:$N24,AC$2)&gt;0,ROW()+1,"")</f>
        <v/>
      </c>
      <c r="AD23" s="72" t="str">
        <f t="shared" ref="AD23" si="167">IF(COUNTIF($G23:$N24,AD$2)&gt;0,ROW()+1,"")</f>
        <v/>
      </c>
      <c r="AE23" s="72" t="str">
        <f t="shared" ref="AE23" si="168">IF(COUNTIF($G23:$N24,AE$2)&gt;0,ROW()+1,"")</f>
        <v/>
      </c>
      <c r="AF23" s="72" t="str">
        <f t="shared" ref="AF23" si="169">IF(COUNTIF($G23:$N24,AF$2)&gt;0,ROW()+1,"")</f>
        <v/>
      </c>
      <c r="AG23" s="72" t="str">
        <f t="shared" ref="AG23" si="170">IF(COUNTIF($G23:$N24,AG$2)&gt;0,ROW()+1,"")</f>
        <v/>
      </c>
      <c r="AH23" s="72" t="str">
        <f t="shared" ref="AH23" si="171">IF(COUNTIF($G23:$N24,AH$2)&gt;0,ROW()+1,"")</f>
        <v/>
      </c>
      <c r="AI23" s="72" t="str">
        <f t="shared" ref="AI23" si="172">IF(COUNTIF($G23:$N24,AI$2)&gt;0,ROW()+1,"")</f>
        <v/>
      </c>
      <c r="AJ23" s="72" t="str">
        <f t="shared" ref="AJ23" si="173">IF(COUNTIF($G23:$N24,AJ$2)&gt;0,ROW()+1,"")</f>
        <v/>
      </c>
      <c r="AK23" s="72" t="str">
        <f t="shared" ref="AK23" si="174">IF(COUNTIF($G23:$N24,AK$2)&gt;0,ROW()+1,"")</f>
        <v/>
      </c>
      <c r="AL23" s="72" t="str">
        <f t="shared" ref="AL23" si="175">IF(COUNTIF($G23:$N24,AL$2)&gt;0,ROW()+1,"")</f>
        <v/>
      </c>
      <c r="AM23" s="72" t="str">
        <f t="shared" ref="AM23" si="176">IF(COUNTIF($G23:$N24,AM$2)&gt;0,ROW()+1,"")</f>
        <v/>
      </c>
      <c r="AN23" s="72" t="str">
        <f t="shared" ref="AN23" si="177">IF(COUNTIF($G23:$N24,AN$2)&gt;0,ROW()+1,"")</f>
        <v/>
      </c>
      <c r="AO23" s="72" t="str">
        <f t="shared" ref="AO23" si="178">IF(COUNTIF($G23:$N24,AO$2)&gt;0,ROW()+1,"")</f>
        <v/>
      </c>
      <c r="AP23" s="72" t="str">
        <f t="shared" ref="AP23" si="179">IF(COUNTIF($G23:$N24,AP$2)&gt;0,ROW()+1,"")</f>
        <v/>
      </c>
      <c r="AQ23" s="72" t="str">
        <f t="shared" ref="AQ23" si="180">IF(COUNTIF($G23:$N24,AQ$2)&gt;0,ROW()+1,"")</f>
        <v/>
      </c>
      <c r="AR23" s="72" t="str">
        <f t="shared" ref="AR23" si="181">IF(COUNTIF($G23:$N24,AR$2)&gt;0,ROW()+1,"")</f>
        <v/>
      </c>
      <c r="AS23" s="72" t="str">
        <f t="shared" ref="AS23" si="182">IF(COUNTIF($G23:$N24,AS$2)&gt;0,ROW()+1,"")</f>
        <v/>
      </c>
    </row>
    <row r="24" spans="1:45" s="5" customFormat="1" ht="45" customHeight="1">
      <c r="A24" s="75"/>
      <c r="B24" s="84"/>
      <c r="C24" s="4" t="s">
        <v>75</v>
      </c>
      <c r="D24" s="6" t="s">
        <v>26</v>
      </c>
      <c r="E24" s="4" t="s">
        <v>76</v>
      </c>
      <c r="F24" s="52" t="s">
        <v>77</v>
      </c>
      <c r="G24" s="80"/>
      <c r="H24" s="81"/>
      <c r="I24" s="81"/>
      <c r="J24" s="81"/>
      <c r="K24" s="81"/>
      <c r="L24" s="81"/>
      <c r="M24" s="81"/>
      <c r="N24" s="82"/>
      <c r="P24" s="80"/>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row>
    <row r="25" spans="1:45" s="3" customFormat="1" ht="15" customHeight="1">
      <c r="A25" s="75"/>
      <c r="B25" s="83" t="s">
        <v>78</v>
      </c>
      <c r="C25" s="85" t="s">
        <v>79</v>
      </c>
      <c r="D25" s="86"/>
      <c r="E25" s="86"/>
      <c r="F25" s="87"/>
      <c r="G25" s="80"/>
      <c r="H25" s="81"/>
      <c r="I25" s="81"/>
      <c r="J25" s="81"/>
      <c r="K25" s="81"/>
      <c r="L25" s="81"/>
      <c r="M25" s="81"/>
      <c r="N25" s="82"/>
      <c r="P25" s="80" t="str">
        <f t="shared" ref="P25" si="183">IF(COUNTIF($G25:$N26,P$2)&gt;0,ROW()+1,"")</f>
        <v/>
      </c>
      <c r="Q25" s="72" t="str">
        <f t="shared" ref="Q25" si="184">IF(COUNTIF($G25:$N26,Q$2)&gt;0,ROW()+1,"")</f>
        <v/>
      </c>
      <c r="R25" s="72" t="str">
        <f t="shared" ref="R25" si="185">IF(COUNTIF($G25:$N26,R$2)&gt;0,ROW()+1,"")</f>
        <v/>
      </c>
      <c r="S25" s="72" t="str">
        <f t="shared" ref="S25" si="186">IF(COUNTIF($G25:$N26,S$2)&gt;0,ROW()+1,"")</f>
        <v/>
      </c>
      <c r="T25" s="72" t="str">
        <f t="shared" ref="T25" si="187">IF(COUNTIF($G25:$N26,T$2)&gt;0,ROW()+1,"")</f>
        <v/>
      </c>
      <c r="U25" s="72" t="str">
        <f t="shared" ref="U25" si="188">IF(COUNTIF($G25:$N26,U$2)&gt;0,ROW()+1,"")</f>
        <v/>
      </c>
      <c r="V25" s="72" t="str">
        <f t="shared" ref="V25" si="189">IF(COUNTIF($G25:$N26,V$2)&gt;0,ROW()+1,"")</f>
        <v/>
      </c>
      <c r="W25" s="72" t="str">
        <f t="shared" ref="W25" si="190">IF(COUNTIF($G25:$N26,W$2)&gt;0,ROW()+1,"")</f>
        <v/>
      </c>
      <c r="X25" s="72" t="str">
        <f t="shared" ref="X25" si="191">IF(COUNTIF($G25:$N26,X$2)&gt;0,ROW()+1,"")</f>
        <v/>
      </c>
      <c r="Y25" s="72" t="str">
        <f t="shared" ref="Y25" si="192">IF(COUNTIF($G25:$N26,Y$2)&gt;0,ROW()+1,"")</f>
        <v/>
      </c>
      <c r="Z25" s="72" t="str">
        <f t="shared" ref="Z25" si="193">IF(COUNTIF($G25:$N26,Z$2)&gt;0,ROW()+1,"")</f>
        <v/>
      </c>
      <c r="AA25" s="72" t="str">
        <f t="shared" ref="AA25" si="194">IF(COUNTIF($G25:$N26,AA$2)&gt;0,ROW()+1,"")</f>
        <v/>
      </c>
      <c r="AB25" s="72" t="str">
        <f t="shared" ref="AB25" si="195">IF(COUNTIF($G25:$N26,AB$2)&gt;0,ROW()+1,"")</f>
        <v/>
      </c>
      <c r="AC25" s="72" t="str">
        <f t="shared" ref="AC25" si="196">IF(COUNTIF($G25:$N26,AC$2)&gt;0,ROW()+1,"")</f>
        <v/>
      </c>
      <c r="AD25" s="72" t="str">
        <f t="shared" ref="AD25" si="197">IF(COUNTIF($G25:$N26,AD$2)&gt;0,ROW()+1,"")</f>
        <v/>
      </c>
      <c r="AE25" s="72" t="str">
        <f t="shared" ref="AE25" si="198">IF(COUNTIF($G25:$N26,AE$2)&gt;0,ROW()+1,"")</f>
        <v/>
      </c>
      <c r="AF25" s="72" t="str">
        <f t="shared" ref="AF25" si="199">IF(COUNTIF($G25:$N26,AF$2)&gt;0,ROW()+1,"")</f>
        <v/>
      </c>
      <c r="AG25" s="72" t="str">
        <f t="shared" ref="AG25" si="200">IF(COUNTIF($G25:$N26,AG$2)&gt;0,ROW()+1,"")</f>
        <v/>
      </c>
      <c r="AH25" s="72" t="str">
        <f t="shared" ref="AH25" si="201">IF(COUNTIF($G25:$N26,AH$2)&gt;0,ROW()+1,"")</f>
        <v/>
      </c>
      <c r="AI25" s="72" t="str">
        <f t="shared" ref="AI25" si="202">IF(COUNTIF($G25:$N26,AI$2)&gt;0,ROW()+1,"")</f>
        <v/>
      </c>
      <c r="AJ25" s="72" t="str">
        <f t="shared" ref="AJ25" si="203">IF(COUNTIF($G25:$N26,AJ$2)&gt;0,ROW()+1,"")</f>
        <v/>
      </c>
      <c r="AK25" s="72" t="str">
        <f t="shared" ref="AK25" si="204">IF(COUNTIF($G25:$N26,AK$2)&gt;0,ROW()+1,"")</f>
        <v/>
      </c>
      <c r="AL25" s="72" t="str">
        <f t="shared" ref="AL25" si="205">IF(COUNTIF($G25:$N26,AL$2)&gt;0,ROW()+1,"")</f>
        <v/>
      </c>
      <c r="AM25" s="72" t="str">
        <f t="shared" ref="AM25" si="206">IF(COUNTIF($G25:$N26,AM$2)&gt;0,ROW()+1,"")</f>
        <v/>
      </c>
      <c r="AN25" s="72" t="str">
        <f t="shared" ref="AN25" si="207">IF(COUNTIF($G25:$N26,AN$2)&gt;0,ROW()+1,"")</f>
        <v/>
      </c>
      <c r="AO25" s="72" t="str">
        <f t="shared" ref="AO25" si="208">IF(COUNTIF($G25:$N26,AO$2)&gt;0,ROW()+1,"")</f>
        <v/>
      </c>
      <c r="AP25" s="72" t="str">
        <f t="shared" ref="AP25" si="209">IF(COUNTIF($G25:$N26,AP$2)&gt;0,ROW()+1,"")</f>
        <v/>
      </c>
      <c r="AQ25" s="72" t="str">
        <f t="shared" ref="AQ25" si="210">IF(COUNTIF($G25:$N26,AQ$2)&gt;0,ROW()+1,"")</f>
        <v/>
      </c>
      <c r="AR25" s="72" t="str">
        <f t="shared" ref="AR25" si="211">IF(COUNTIF($G25:$N26,AR$2)&gt;0,ROW()+1,"")</f>
        <v/>
      </c>
      <c r="AS25" s="72" t="str">
        <f t="shared" ref="AS25" si="212">IF(COUNTIF($G25:$N26,AS$2)&gt;0,ROW()+1,"")</f>
        <v/>
      </c>
    </row>
    <row r="26" spans="1:45" s="5" customFormat="1" ht="45" customHeight="1">
      <c r="A26" s="75"/>
      <c r="B26" s="84"/>
      <c r="C26" s="4" t="s">
        <v>80</v>
      </c>
      <c r="D26" s="4" t="s">
        <v>81</v>
      </c>
      <c r="E26" s="4" t="s">
        <v>82</v>
      </c>
      <c r="F26" s="52" t="s">
        <v>83</v>
      </c>
      <c r="G26" s="80"/>
      <c r="H26" s="81"/>
      <c r="I26" s="81"/>
      <c r="J26" s="81"/>
      <c r="K26" s="81"/>
      <c r="L26" s="81"/>
      <c r="M26" s="81"/>
      <c r="N26" s="82"/>
      <c r="P26" s="80"/>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row>
    <row r="27" spans="1:45" s="3" customFormat="1" ht="15" customHeight="1">
      <c r="A27" s="75"/>
      <c r="B27" s="83" t="s">
        <v>84</v>
      </c>
      <c r="C27" s="85" t="s">
        <v>85</v>
      </c>
      <c r="D27" s="86"/>
      <c r="E27" s="86"/>
      <c r="F27" s="87"/>
      <c r="G27" s="80">
        <v>1</v>
      </c>
      <c r="H27" s="81"/>
      <c r="I27" s="81"/>
      <c r="J27" s="81"/>
      <c r="K27" s="81"/>
      <c r="L27" s="81"/>
      <c r="M27" s="81"/>
      <c r="N27" s="82"/>
      <c r="P27" s="80">
        <f t="shared" ref="P27" si="213">IF(COUNTIF($G27:$N28,P$2)&gt;0,ROW()+1,"")</f>
        <v>28</v>
      </c>
      <c r="Q27" s="72" t="str">
        <f t="shared" ref="Q27" si="214">IF(COUNTIF($G27:$N28,Q$2)&gt;0,ROW()+1,"")</f>
        <v/>
      </c>
      <c r="R27" s="72" t="str">
        <f t="shared" ref="R27" si="215">IF(COUNTIF($G27:$N28,R$2)&gt;0,ROW()+1,"")</f>
        <v/>
      </c>
      <c r="S27" s="72" t="str">
        <f t="shared" ref="S27" si="216">IF(COUNTIF($G27:$N28,S$2)&gt;0,ROW()+1,"")</f>
        <v/>
      </c>
      <c r="T27" s="72" t="str">
        <f t="shared" ref="T27" si="217">IF(COUNTIF($G27:$N28,T$2)&gt;0,ROW()+1,"")</f>
        <v/>
      </c>
      <c r="U27" s="72" t="str">
        <f t="shared" ref="U27" si="218">IF(COUNTIF($G27:$N28,U$2)&gt;0,ROW()+1,"")</f>
        <v/>
      </c>
      <c r="V27" s="72" t="str">
        <f t="shared" ref="V27" si="219">IF(COUNTIF($G27:$N28,V$2)&gt;0,ROW()+1,"")</f>
        <v/>
      </c>
      <c r="W27" s="72" t="str">
        <f t="shared" ref="W27" si="220">IF(COUNTIF($G27:$N28,W$2)&gt;0,ROW()+1,"")</f>
        <v/>
      </c>
      <c r="X27" s="72" t="str">
        <f t="shared" ref="X27" si="221">IF(COUNTIF($G27:$N28,X$2)&gt;0,ROW()+1,"")</f>
        <v/>
      </c>
      <c r="Y27" s="72" t="str">
        <f t="shared" ref="Y27" si="222">IF(COUNTIF($G27:$N28,Y$2)&gt;0,ROW()+1,"")</f>
        <v/>
      </c>
      <c r="Z27" s="72" t="str">
        <f t="shared" ref="Z27" si="223">IF(COUNTIF($G27:$N28,Z$2)&gt;0,ROW()+1,"")</f>
        <v/>
      </c>
      <c r="AA27" s="72" t="str">
        <f t="shared" ref="AA27" si="224">IF(COUNTIF($G27:$N28,AA$2)&gt;0,ROW()+1,"")</f>
        <v/>
      </c>
      <c r="AB27" s="72" t="str">
        <f t="shared" ref="AB27" si="225">IF(COUNTIF($G27:$N28,AB$2)&gt;0,ROW()+1,"")</f>
        <v/>
      </c>
      <c r="AC27" s="72" t="str">
        <f t="shared" ref="AC27" si="226">IF(COUNTIF($G27:$N28,AC$2)&gt;0,ROW()+1,"")</f>
        <v/>
      </c>
      <c r="AD27" s="72" t="str">
        <f t="shared" ref="AD27" si="227">IF(COUNTIF($G27:$N28,AD$2)&gt;0,ROW()+1,"")</f>
        <v/>
      </c>
      <c r="AE27" s="72" t="str">
        <f t="shared" ref="AE27" si="228">IF(COUNTIF($G27:$N28,AE$2)&gt;0,ROW()+1,"")</f>
        <v/>
      </c>
      <c r="AF27" s="72" t="str">
        <f t="shared" ref="AF27" si="229">IF(COUNTIF($G27:$N28,AF$2)&gt;0,ROW()+1,"")</f>
        <v/>
      </c>
      <c r="AG27" s="72" t="str">
        <f t="shared" ref="AG27" si="230">IF(COUNTIF($G27:$N28,AG$2)&gt;0,ROW()+1,"")</f>
        <v/>
      </c>
      <c r="AH27" s="72" t="str">
        <f t="shared" ref="AH27" si="231">IF(COUNTIF($G27:$N28,AH$2)&gt;0,ROW()+1,"")</f>
        <v/>
      </c>
      <c r="AI27" s="72" t="str">
        <f t="shared" ref="AI27" si="232">IF(COUNTIF($G27:$N28,AI$2)&gt;0,ROW()+1,"")</f>
        <v/>
      </c>
      <c r="AJ27" s="72" t="str">
        <f t="shared" ref="AJ27" si="233">IF(COUNTIF($G27:$N28,AJ$2)&gt;0,ROW()+1,"")</f>
        <v/>
      </c>
      <c r="AK27" s="72" t="str">
        <f t="shared" ref="AK27" si="234">IF(COUNTIF($G27:$N28,AK$2)&gt;0,ROW()+1,"")</f>
        <v/>
      </c>
      <c r="AL27" s="72" t="str">
        <f t="shared" ref="AL27" si="235">IF(COUNTIF($G27:$N28,AL$2)&gt;0,ROW()+1,"")</f>
        <v/>
      </c>
      <c r="AM27" s="72" t="str">
        <f t="shared" ref="AM27" si="236">IF(COUNTIF($G27:$N28,AM$2)&gt;0,ROW()+1,"")</f>
        <v/>
      </c>
      <c r="AN27" s="72" t="str">
        <f t="shared" ref="AN27" si="237">IF(COUNTIF($G27:$N28,AN$2)&gt;0,ROW()+1,"")</f>
        <v/>
      </c>
      <c r="AO27" s="72" t="str">
        <f t="shared" ref="AO27" si="238">IF(COUNTIF($G27:$N28,AO$2)&gt;0,ROW()+1,"")</f>
        <v/>
      </c>
      <c r="AP27" s="72" t="str">
        <f t="shared" ref="AP27" si="239">IF(COUNTIF($G27:$N28,AP$2)&gt;0,ROW()+1,"")</f>
        <v/>
      </c>
      <c r="AQ27" s="72" t="str">
        <f t="shared" ref="AQ27" si="240">IF(COUNTIF($G27:$N28,AQ$2)&gt;0,ROW()+1,"")</f>
        <v/>
      </c>
      <c r="AR27" s="72" t="str">
        <f t="shared" ref="AR27" si="241">IF(COUNTIF($G27:$N28,AR$2)&gt;0,ROW()+1,"")</f>
        <v/>
      </c>
      <c r="AS27" s="72" t="str">
        <f t="shared" ref="AS27" si="242">IF(COUNTIF($G27:$N28,AS$2)&gt;0,ROW()+1,"")</f>
        <v/>
      </c>
    </row>
    <row r="28" spans="1:45" s="5" customFormat="1" ht="45" customHeight="1">
      <c r="A28" s="75"/>
      <c r="B28" s="84"/>
      <c r="C28" s="4" t="s">
        <v>86</v>
      </c>
      <c r="D28" s="4" t="s">
        <v>87</v>
      </c>
      <c r="E28" s="4" t="s">
        <v>88</v>
      </c>
      <c r="F28" s="52" t="s">
        <v>89</v>
      </c>
      <c r="G28" s="80"/>
      <c r="H28" s="81"/>
      <c r="I28" s="81"/>
      <c r="J28" s="81"/>
      <c r="K28" s="81"/>
      <c r="L28" s="81"/>
      <c r="M28" s="81"/>
      <c r="N28" s="82"/>
      <c r="P28" s="80"/>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row>
    <row r="29" spans="1:45" s="3" customFormat="1" ht="15" customHeight="1">
      <c r="A29" s="75"/>
      <c r="B29" s="83" t="s">
        <v>90</v>
      </c>
      <c r="C29" s="85" t="s">
        <v>91</v>
      </c>
      <c r="D29" s="86"/>
      <c r="E29" s="86"/>
      <c r="F29" s="87"/>
      <c r="G29" s="80"/>
      <c r="H29" s="81"/>
      <c r="I29" s="81"/>
      <c r="J29" s="81"/>
      <c r="K29" s="81"/>
      <c r="L29" s="81"/>
      <c r="M29" s="81"/>
      <c r="N29" s="82"/>
      <c r="P29" s="80" t="str">
        <f t="shared" ref="P29" si="243">IF(COUNTIF($G29:$N30,P$2)&gt;0,ROW()+1,"")</f>
        <v/>
      </c>
      <c r="Q29" s="72" t="str">
        <f t="shared" ref="Q29" si="244">IF(COUNTIF($G29:$N30,Q$2)&gt;0,ROW()+1,"")</f>
        <v/>
      </c>
      <c r="R29" s="72" t="str">
        <f t="shared" ref="R29" si="245">IF(COUNTIF($G29:$N30,R$2)&gt;0,ROW()+1,"")</f>
        <v/>
      </c>
      <c r="S29" s="72" t="str">
        <f t="shared" ref="S29" si="246">IF(COUNTIF($G29:$N30,S$2)&gt;0,ROW()+1,"")</f>
        <v/>
      </c>
      <c r="T29" s="72" t="str">
        <f t="shared" ref="T29" si="247">IF(COUNTIF($G29:$N30,T$2)&gt;0,ROW()+1,"")</f>
        <v/>
      </c>
      <c r="U29" s="72" t="str">
        <f t="shared" ref="U29" si="248">IF(COUNTIF($G29:$N30,U$2)&gt;0,ROW()+1,"")</f>
        <v/>
      </c>
      <c r="V29" s="72" t="str">
        <f t="shared" ref="V29" si="249">IF(COUNTIF($G29:$N30,V$2)&gt;0,ROW()+1,"")</f>
        <v/>
      </c>
      <c r="W29" s="72" t="str">
        <f t="shared" ref="W29" si="250">IF(COUNTIF($G29:$N30,W$2)&gt;0,ROW()+1,"")</f>
        <v/>
      </c>
      <c r="X29" s="72" t="str">
        <f t="shared" ref="X29" si="251">IF(COUNTIF($G29:$N30,X$2)&gt;0,ROW()+1,"")</f>
        <v/>
      </c>
      <c r="Y29" s="72" t="str">
        <f t="shared" ref="Y29" si="252">IF(COUNTIF($G29:$N30,Y$2)&gt;0,ROW()+1,"")</f>
        <v/>
      </c>
      <c r="Z29" s="72" t="str">
        <f t="shared" ref="Z29" si="253">IF(COUNTIF($G29:$N30,Z$2)&gt;0,ROW()+1,"")</f>
        <v/>
      </c>
      <c r="AA29" s="72" t="str">
        <f t="shared" ref="AA29" si="254">IF(COUNTIF($G29:$N30,AA$2)&gt;0,ROW()+1,"")</f>
        <v/>
      </c>
      <c r="AB29" s="72" t="str">
        <f t="shared" ref="AB29" si="255">IF(COUNTIF($G29:$N30,AB$2)&gt;0,ROW()+1,"")</f>
        <v/>
      </c>
      <c r="AC29" s="72" t="str">
        <f t="shared" ref="AC29" si="256">IF(COUNTIF($G29:$N30,AC$2)&gt;0,ROW()+1,"")</f>
        <v/>
      </c>
      <c r="AD29" s="72" t="str">
        <f t="shared" ref="AD29" si="257">IF(COUNTIF($G29:$N30,AD$2)&gt;0,ROW()+1,"")</f>
        <v/>
      </c>
      <c r="AE29" s="72" t="str">
        <f t="shared" ref="AE29" si="258">IF(COUNTIF($G29:$N30,AE$2)&gt;0,ROW()+1,"")</f>
        <v/>
      </c>
      <c r="AF29" s="72" t="str">
        <f t="shared" ref="AF29" si="259">IF(COUNTIF($G29:$N30,AF$2)&gt;0,ROW()+1,"")</f>
        <v/>
      </c>
      <c r="AG29" s="72" t="str">
        <f t="shared" ref="AG29" si="260">IF(COUNTIF($G29:$N30,AG$2)&gt;0,ROW()+1,"")</f>
        <v/>
      </c>
      <c r="AH29" s="72" t="str">
        <f t="shared" ref="AH29" si="261">IF(COUNTIF($G29:$N30,AH$2)&gt;0,ROW()+1,"")</f>
        <v/>
      </c>
      <c r="AI29" s="72" t="str">
        <f t="shared" ref="AI29" si="262">IF(COUNTIF($G29:$N30,AI$2)&gt;0,ROW()+1,"")</f>
        <v/>
      </c>
      <c r="AJ29" s="72" t="str">
        <f t="shared" ref="AJ29" si="263">IF(COUNTIF($G29:$N30,AJ$2)&gt;0,ROW()+1,"")</f>
        <v/>
      </c>
      <c r="AK29" s="72" t="str">
        <f t="shared" ref="AK29" si="264">IF(COUNTIF($G29:$N30,AK$2)&gt;0,ROW()+1,"")</f>
        <v/>
      </c>
      <c r="AL29" s="72" t="str">
        <f t="shared" ref="AL29" si="265">IF(COUNTIF($G29:$N30,AL$2)&gt;0,ROW()+1,"")</f>
        <v/>
      </c>
      <c r="AM29" s="72" t="str">
        <f t="shared" ref="AM29" si="266">IF(COUNTIF($G29:$N30,AM$2)&gt;0,ROW()+1,"")</f>
        <v/>
      </c>
      <c r="AN29" s="72" t="str">
        <f t="shared" ref="AN29" si="267">IF(COUNTIF($G29:$N30,AN$2)&gt;0,ROW()+1,"")</f>
        <v/>
      </c>
      <c r="AO29" s="72" t="str">
        <f t="shared" ref="AO29" si="268">IF(COUNTIF($G29:$N30,AO$2)&gt;0,ROW()+1,"")</f>
        <v/>
      </c>
      <c r="AP29" s="72" t="str">
        <f t="shared" ref="AP29" si="269">IF(COUNTIF($G29:$N30,AP$2)&gt;0,ROW()+1,"")</f>
        <v/>
      </c>
      <c r="AQ29" s="72" t="str">
        <f t="shared" ref="AQ29" si="270">IF(COUNTIF($G29:$N30,AQ$2)&gt;0,ROW()+1,"")</f>
        <v/>
      </c>
      <c r="AR29" s="72" t="str">
        <f t="shared" ref="AR29" si="271">IF(COUNTIF($G29:$N30,AR$2)&gt;0,ROW()+1,"")</f>
        <v/>
      </c>
      <c r="AS29" s="72" t="str">
        <f t="shared" ref="AS29" si="272">IF(COUNTIF($G29:$N30,AS$2)&gt;0,ROW()+1,"")</f>
        <v/>
      </c>
    </row>
    <row r="30" spans="1:45" s="5" customFormat="1" ht="45" customHeight="1">
      <c r="A30" s="75"/>
      <c r="B30" s="84"/>
      <c r="C30" s="4" t="s">
        <v>92</v>
      </c>
      <c r="D30" s="4" t="s">
        <v>93</v>
      </c>
      <c r="E30" s="4" t="s">
        <v>94</v>
      </c>
      <c r="F30" s="52" t="s">
        <v>95</v>
      </c>
      <c r="G30" s="80"/>
      <c r="H30" s="81"/>
      <c r="I30" s="81"/>
      <c r="J30" s="81"/>
      <c r="K30" s="81"/>
      <c r="L30" s="81"/>
      <c r="M30" s="81"/>
      <c r="N30" s="82"/>
      <c r="P30" s="80"/>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row>
    <row r="31" spans="1:45" s="3" customFormat="1" ht="15" customHeight="1">
      <c r="A31" s="75"/>
      <c r="B31" s="83" t="s">
        <v>96</v>
      </c>
      <c r="C31" s="85" t="s">
        <v>97</v>
      </c>
      <c r="D31" s="86"/>
      <c r="E31" s="86"/>
      <c r="F31" s="87"/>
      <c r="G31" s="80"/>
      <c r="H31" s="81"/>
      <c r="I31" s="81"/>
      <c r="J31" s="81"/>
      <c r="K31" s="81"/>
      <c r="L31" s="81"/>
      <c r="M31" s="81"/>
      <c r="N31" s="82"/>
      <c r="P31" s="80" t="str">
        <f t="shared" ref="P31" si="273">IF(COUNTIF($G31:$N32,P$2)&gt;0,ROW()+1,"")</f>
        <v/>
      </c>
      <c r="Q31" s="72" t="str">
        <f t="shared" ref="Q31" si="274">IF(COUNTIF($G31:$N32,Q$2)&gt;0,ROW()+1,"")</f>
        <v/>
      </c>
      <c r="R31" s="72" t="str">
        <f t="shared" ref="R31" si="275">IF(COUNTIF($G31:$N32,R$2)&gt;0,ROW()+1,"")</f>
        <v/>
      </c>
      <c r="S31" s="72" t="str">
        <f t="shared" ref="S31" si="276">IF(COUNTIF($G31:$N32,S$2)&gt;0,ROW()+1,"")</f>
        <v/>
      </c>
      <c r="T31" s="72" t="str">
        <f t="shared" ref="T31" si="277">IF(COUNTIF($G31:$N32,T$2)&gt;0,ROW()+1,"")</f>
        <v/>
      </c>
      <c r="U31" s="72" t="str">
        <f t="shared" ref="U31" si="278">IF(COUNTIF($G31:$N32,U$2)&gt;0,ROW()+1,"")</f>
        <v/>
      </c>
      <c r="V31" s="72" t="str">
        <f t="shared" ref="V31" si="279">IF(COUNTIF($G31:$N32,V$2)&gt;0,ROW()+1,"")</f>
        <v/>
      </c>
      <c r="W31" s="72" t="str">
        <f t="shared" ref="W31" si="280">IF(COUNTIF($G31:$N32,W$2)&gt;0,ROW()+1,"")</f>
        <v/>
      </c>
      <c r="X31" s="72" t="str">
        <f t="shared" ref="X31" si="281">IF(COUNTIF($G31:$N32,X$2)&gt;0,ROW()+1,"")</f>
        <v/>
      </c>
      <c r="Y31" s="72" t="str">
        <f t="shared" ref="Y31" si="282">IF(COUNTIF($G31:$N32,Y$2)&gt;0,ROW()+1,"")</f>
        <v/>
      </c>
      <c r="Z31" s="72" t="str">
        <f t="shared" ref="Z31" si="283">IF(COUNTIF($G31:$N32,Z$2)&gt;0,ROW()+1,"")</f>
        <v/>
      </c>
      <c r="AA31" s="72" t="str">
        <f t="shared" ref="AA31" si="284">IF(COUNTIF($G31:$N32,AA$2)&gt;0,ROW()+1,"")</f>
        <v/>
      </c>
      <c r="AB31" s="72" t="str">
        <f t="shared" ref="AB31" si="285">IF(COUNTIF($G31:$N32,AB$2)&gt;0,ROW()+1,"")</f>
        <v/>
      </c>
      <c r="AC31" s="72" t="str">
        <f t="shared" ref="AC31" si="286">IF(COUNTIF($G31:$N32,AC$2)&gt;0,ROW()+1,"")</f>
        <v/>
      </c>
      <c r="AD31" s="72" t="str">
        <f t="shared" ref="AD31" si="287">IF(COUNTIF($G31:$N32,AD$2)&gt;0,ROW()+1,"")</f>
        <v/>
      </c>
      <c r="AE31" s="72" t="str">
        <f t="shared" ref="AE31" si="288">IF(COUNTIF($G31:$N32,AE$2)&gt;0,ROW()+1,"")</f>
        <v/>
      </c>
      <c r="AF31" s="72" t="str">
        <f t="shared" ref="AF31" si="289">IF(COUNTIF($G31:$N32,AF$2)&gt;0,ROW()+1,"")</f>
        <v/>
      </c>
      <c r="AG31" s="72" t="str">
        <f t="shared" ref="AG31" si="290">IF(COUNTIF($G31:$N32,AG$2)&gt;0,ROW()+1,"")</f>
        <v/>
      </c>
      <c r="AH31" s="72" t="str">
        <f t="shared" ref="AH31" si="291">IF(COUNTIF($G31:$N32,AH$2)&gt;0,ROW()+1,"")</f>
        <v/>
      </c>
      <c r="AI31" s="72" t="str">
        <f t="shared" ref="AI31" si="292">IF(COUNTIF($G31:$N32,AI$2)&gt;0,ROW()+1,"")</f>
        <v/>
      </c>
      <c r="AJ31" s="72" t="str">
        <f t="shared" ref="AJ31" si="293">IF(COUNTIF($G31:$N32,AJ$2)&gt;0,ROW()+1,"")</f>
        <v/>
      </c>
      <c r="AK31" s="72" t="str">
        <f t="shared" ref="AK31" si="294">IF(COUNTIF($G31:$N32,AK$2)&gt;0,ROW()+1,"")</f>
        <v/>
      </c>
      <c r="AL31" s="72" t="str">
        <f t="shared" ref="AL31" si="295">IF(COUNTIF($G31:$N32,AL$2)&gt;0,ROW()+1,"")</f>
        <v/>
      </c>
      <c r="AM31" s="72" t="str">
        <f t="shared" ref="AM31" si="296">IF(COUNTIF($G31:$N32,AM$2)&gt;0,ROW()+1,"")</f>
        <v/>
      </c>
      <c r="AN31" s="72" t="str">
        <f t="shared" ref="AN31" si="297">IF(COUNTIF($G31:$N32,AN$2)&gt;0,ROW()+1,"")</f>
        <v/>
      </c>
      <c r="AO31" s="72" t="str">
        <f t="shared" ref="AO31" si="298">IF(COUNTIF($G31:$N32,AO$2)&gt;0,ROW()+1,"")</f>
        <v/>
      </c>
      <c r="AP31" s="72" t="str">
        <f t="shared" ref="AP31" si="299">IF(COUNTIF($G31:$N32,AP$2)&gt;0,ROW()+1,"")</f>
        <v/>
      </c>
      <c r="AQ31" s="72" t="str">
        <f t="shared" ref="AQ31" si="300">IF(COUNTIF($G31:$N32,AQ$2)&gt;0,ROW()+1,"")</f>
        <v/>
      </c>
      <c r="AR31" s="72" t="str">
        <f t="shared" ref="AR31" si="301">IF(COUNTIF($G31:$N32,AR$2)&gt;0,ROW()+1,"")</f>
        <v/>
      </c>
      <c r="AS31" s="72" t="str">
        <f t="shared" ref="AS31" si="302">IF(COUNTIF($G31:$N32,AS$2)&gt;0,ROW()+1,"")</f>
        <v/>
      </c>
    </row>
    <row r="32" spans="1:45" s="3" customFormat="1" ht="45" customHeight="1">
      <c r="A32" s="75"/>
      <c r="B32" s="84"/>
      <c r="C32" s="4" t="s">
        <v>98</v>
      </c>
      <c r="D32" s="4" t="s">
        <v>99</v>
      </c>
      <c r="E32" s="4" t="s">
        <v>100</v>
      </c>
      <c r="F32" s="52" t="s">
        <v>101</v>
      </c>
      <c r="G32" s="80"/>
      <c r="H32" s="81"/>
      <c r="I32" s="81"/>
      <c r="J32" s="81"/>
      <c r="K32" s="81"/>
      <c r="L32" s="81"/>
      <c r="M32" s="81"/>
      <c r="N32" s="82"/>
      <c r="P32" s="80"/>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row>
    <row r="33" spans="1:45" s="3" customFormat="1" ht="15" customHeight="1">
      <c r="A33" s="75"/>
      <c r="B33" s="83" t="s">
        <v>102</v>
      </c>
      <c r="C33" s="85" t="s">
        <v>103</v>
      </c>
      <c r="D33" s="86">
        <v>1</v>
      </c>
      <c r="E33" s="86"/>
      <c r="F33" s="87"/>
      <c r="G33" s="80"/>
      <c r="H33" s="81"/>
      <c r="I33" s="81"/>
      <c r="J33" s="81"/>
      <c r="K33" s="81"/>
      <c r="L33" s="81"/>
      <c r="M33" s="81"/>
      <c r="N33" s="82"/>
      <c r="P33" s="80" t="str">
        <f t="shared" ref="P33" si="303">IF(COUNTIF($G33:$N34,P$2)&gt;0,ROW()+1,"")</f>
        <v/>
      </c>
      <c r="Q33" s="72" t="str">
        <f t="shared" ref="Q33" si="304">IF(COUNTIF($G33:$N34,Q$2)&gt;0,ROW()+1,"")</f>
        <v/>
      </c>
      <c r="R33" s="72" t="str">
        <f t="shared" ref="R33" si="305">IF(COUNTIF($G33:$N34,R$2)&gt;0,ROW()+1,"")</f>
        <v/>
      </c>
      <c r="S33" s="72" t="str">
        <f t="shared" ref="S33" si="306">IF(COUNTIF($G33:$N34,S$2)&gt;0,ROW()+1,"")</f>
        <v/>
      </c>
      <c r="T33" s="72" t="str">
        <f t="shared" ref="T33" si="307">IF(COUNTIF($G33:$N34,T$2)&gt;0,ROW()+1,"")</f>
        <v/>
      </c>
      <c r="U33" s="72" t="str">
        <f t="shared" ref="U33" si="308">IF(COUNTIF($G33:$N34,U$2)&gt;0,ROW()+1,"")</f>
        <v/>
      </c>
      <c r="V33" s="72" t="str">
        <f t="shared" ref="V33" si="309">IF(COUNTIF($G33:$N34,V$2)&gt;0,ROW()+1,"")</f>
        <v/>
      </c>
      <c r="W33" s="72" t="str">
        <f t="shared" ref="W33" si="310">IF(COUNTIF($G33:$N34,W$2)&gt;0,ROW()+1,"")</f>
        <v/>
      </c>
      <c r="X33" s="72" t="str">
        <f t="shared" ref="X33" si="311">IF(COUNTIF($G33:$N34,X$2)&gt;0,ROW()+1,"")</f>
        <v/>
      </c>
      <c r="Y33" s="72" t="str">
        <f t="shared" ref="Y33" si="312">IF(COUNTIF($G33:$N34,Y$2)&gt;0,ROW()+1,"")</f>
        <v/>
      </c>
      <c r="Z33" s="72" t="str">
        <f t="shared" ref="Z33" si="313">IF(COUNTIF($G33:$N34,Z$2)&gt;0,ROW()+1,"")</f>
        <v/>
      </c>
      <c r="AA33" s="72" t="str">
        <f t="shared" ref="AA33" si="314">IF(COUNTIF($G33:$N34,AA$2)&gt;0,ROW()+1,"")</f>
        <v/>
      </c>
      <c r="AB33" s="72" t="str">
        <f t="shared" ref="AB33" si="315">IF(COUNTIF($G33:$N34,AB$2)&gt;0,ROW()+1,"")</f>
        <v/>
      </c>
      <c r="AC33" s="72" t="str">
        <f t="shared" ref="AC33" si="316">IF(COUNTIF($G33:$N34,AC$2)&gt;0,ROW()+1,"")</f>
        <v/>
      </c>
      <c r="AD33" s="72" t="str">
        <f t="shared" ref="AD33" si="317">IF(COUNTIF($G33:$N34,AD$2)&gt;0,ROW()+1,"")</f>
        <v/>
      </c>
      <c r="AE33" s="72" t="str">
        <f t="shared" ref="AE33" si="318">IF(COUNTIF($G33:$N34,AE$2)&gt;0,ROW()+1,"")</f>
        <v/>
      </c>
      <c r="AF33" s="72" t="str">
        <f t="shared" ref="AF33" si="319">IF(COUNTIF($G33:$N34,AF$2)&gt;0,ROW()+1,"")</f>
        <v/>
      </c>
      <c r="AG33" s="72" t="str">
        <f t="shared" ref="AG33" si="320">IF(COUNTIF($G33:$N34,AG$2)&gt;0,ROW()+1,"")</f>
        <v/>
      </c>
      <c r="AH33" s="72" t="str">
        <f t="shared" ref="AH33" si="321">IF(COUNTIF($G33:$N34,AH$2)&gt;0,ROW()+1,"")</f>
        <v/>
      </c>
      <c r="AI33" s="72" t="str">
        <f t="shared" ref="AI33" si="322">IF(COUNTIF($G33:$N34,AI$2)&gt;0,ROW()+1,"")</f>
        <v/>
      </c>
      <c r="AJ33" s="72" t="str">
        <f t="shared" ref="AJ33" si="323">IF(COUNTIF($G33:$N34,AJ$2)&gt;0,ROW()+1,"")</f>
        <v/>
      </c>
      <c r="AK33" s="72" t="str">
        <f t="shared" ref="AK33" si="324">IF(COUNTIF($G33:$N34,AK$2)&gt;0,ROW()+1,"")</f>
        <v/>
      </c>
      <c r="AL33" s="72" t="str">
        <f t="shared" ref="AL33" si="325">IF(COUNTIF($G33:$N34,AL$2)&gt;0,ROW()+1,"")</f>
        <v/>
      </c>
      <c r="AM33" s="72" t="str">
        <f t="shared" ref="AM33" si="326">IF(COUNTIF($G33:$N34,AM$2)&gt;0,ROW()+1,"")</f>
        <v/>
      </c>
      <c r="AN33" s="72" t="str">
        <f t="shared" ref="AN33" si="327">IF(COUNTIF($G33:$N34,AN$2)&gt;0,ROW()+1,"")</f>
        <v/>
      </c>
      <c r="AO33" s="72" t="str">
        <f t="shared" ref="AO33" si="328">IF(COUNTIF($G33:$N34,AO$2)&gt;0,ROW()+1,"")</f>
        <v/>
      </c>
      <c r="AP33" s="72" t="str">
        <f t="shared" ref="AP33" si="329">IF(COUNTIF($G33:$N34,AP$2)&gt;0,ROW()+1,"")</f>
        <v/>
      </c>
      <c r="AQ33" s="72" t="str">
        <f t="shared" ref="AQ33" si="330">IF(COUNTIF($G33:$N34,AQ$2)&gt;0,ROW()+1,"")</f>
        <v/>
      </c>
      <c r="AR33" s="72" t="str">
        <f t="shared" ref="AR33" si="331">IF(COUNTIF($G33:$N34,AR$2)&gt;0,ROW()+1,"")</f>
        <v/>
      </c>
      <c r="AS33" s="72" t="str">
        <f t="shared" ref="AS33" si="332">IF(COUNTIF($G33:$N34,AS$2)&gt;0,ROW()+1,"")</f>
        <v/>
      </c>
    </row>
    <row r="34" spans="1:45" s="3" customFormat="1" ht="45" customHeight="1">
      <c r="A34" s="75"/>
      <c r="B34" s="84"/>
      <c r="C34" s="4" t="s">
        <v>104</v>
      </c>
      <c r="D34" s="4" t="s">
        <v>105</v>
      </c>
      <c r="E34" s="4" t="s">
        <v>106</v>
      </c>
      <c r="F34" s="52" t="s">
        <v>107</v>
      </c>
      <c r="G34" s="80"/>
      <c r="H34" s="81"/>
      <c r="I34" s="81"/>
      <c r="J34" s="81"/>
      <c r="K34" s="81"/>
      <c r="L34" s="81"/>
      <c r="M34" s="81"/>
      <c r="N34" s="82"/>
      <c r="P34" s="80"/>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row>
    <row r="35" spans="1:45" s="3" customFormat="1" ht="15" customHeight="1">
      <c r="A35" s="75"/>
      <c r="B35" s="83" t="s">
        <v>108</v>
      </c>
      <c r="C35" s="85" t="s">
        <v>109</v>
      </c>
      <c r="D35" s="86"/>
      <c r="E35" s="86"/>
      <c r="F35" s="87"/>
      <c r="G35" s="80">
        <v>3</v>
      </c>
      <c r="H35" s="81"/>
      <c r="I35" s="81"/>
      <c r="J35" s="81"/>
      <c r="K35" s="81"/>
      <c r="L35" s="81"/>
      <c r="M35" s="81"/>
      <c r="N35" s="82"/>
      <c r="P35" s="80" t="str">
        <f t="shared" ref="P35" si="333">IF(COUNTIF($G35:$N36,P$2)&gt;0,ROW()+1,"")</f>
        <v/>
      </c>
      <c r="Q35" s="72" t="str">
        <f t="shared" ref="Q35" si="334">IF(COUNTIF($G35:$N36,Q$2)&gt;0,ROW()+1,"")</f>
        <v/>
      </c>
      <c r="R35" s="72">
        <f t="shared" ref="R35" si="335">IF(COUNTIF($G35:$N36,R$2)&gt;0,ROW()+1,"")</f>
        <v>36</v>
      </c>
      <c r="S35" s="72" t="str">
        <f t="shared" ref="S35" si="336">IF(COUNTIF($G35:$N36,S$2)&gt;0,ROW()+1,"")</f>
        <v/>
      </c>
      <c r="T35" s="72" t="str">
        <f t="shared" ref="T35" si="337">IF(COUNTIF($G35:$N36,T$2)&gt;0,ROW()+1,"")</f>
        <v/>
      </c>
      <c r="U35" s="72" t="str">
        <f t="shared" ref="U35" si="338">IF(COUNTIF($G35:$N36,U$2)&gt;0,ROW()+1,"")</f>
        <v/>
      </c>
      <c r="V35" s="72" t="str">
        <f t="shared" ref="V35" si="339">IF(COUNTIF($G35:$N36,V$2)&gt;0,ROW()+1,"")</f>
        <v/>
      </c>
      <c r="W35" s="72" t="str">
        <f t="shared" ref="W35" si="340">IF(COUNTIF($G35:$N36,W$2)&gt;0,ROW()+1,"")</f>
        <v/>
      </c>
      <c r="X35" s="72" t="str">
        <f t="shared" ref="X35" si="341">IF(COUNTIF($G35:$N36,X$2)&gt;0,ROW()+1,"")</f>
        <v/>
      </c>
      <c r="Y35" s="72" t="str">
        <f t="shared" ref="Y35" si="342">IF(COUNTIF($G35:$N36,Y$2)&gt;0,ROW()+1,"")</f>
        <v/>
      </c>
      <c r="Z35" s="72" t="str">
        <f t="shared" ref="Z35" si="343">IF(COUNTIF($G35:$N36,Z$2)&gt;0,ROW()+1,"")</f>
        <v/>
      </c>
      <c r="AA35" s="72" t="str">
        <f t="shared" ref="AA35" si="344">IF(COUNTIF($G35:$N36,AA$2)&gt;0,ROW()+1,"")</f>
        <v/>
      </c>
      <c r="AB35" s="72" t="str">
        <f t="shared" ref="AB35" si="345">IF(COUNTIF($G35:$N36,AB$2)&gt;0,ROW()+1,"")</f>
        <v/>
      </c>
      <c r="AC35" s="72" t="str">
        <f t="shared" ref="AC35" si="346">IF(COUNTIF($G35:$N36,AC$2)&gt;0,ROW()+1,"")</f>
        <v/>
      </c>
      <c r="AD35" s="72" t="str">
        <f t="shared" ref="AD35" si="347">IF(COUNTIF($G35:$N36,AD$2)&gt;0,ROW()+1,"")</f>
        <v/>
      </c>
      <c r="AE35" s="72" t="str">
        <f t="shared" ref="AE35" si="348">IF(COUNTIF($G35:$N36,AE$2)&gt;0,ROW()+1,"")</f>
        <v/>
      </c>
      <c r="AF35" s="72" t="str">
        <f t="shared" ref="AF35" si="349">IF(COUNTIF($G35:$N36,AF$2)&gt;0,ROW()+1,"")</f>
        <v/>
      </c>
      <c r="AG35" s="72" t="str">
        <f t="shared" ref="AG35" si="350">IF(COUNTIF($G35:$N36,AG$2)&gt;0,ROW()+1,"")</f>
        <v/>
      </c>
      <c r="AH35" s="72" t="str">
        <f t="shared" ref="AH35" si="351">IF(COUNTIF($G35:$N36,AH$2)&gt;0,ROW()+1,"")</f>
        <v/>
      </c>
      <c r="AI35" s="72" t="str">
        <f t="shared" ref="AI35" si="352">IF(COUNTIF($G35:$N36,AI$2)&gt;0,ROW()+1,"")</f>
        <v/>
      </c>
      <c r="AJ35" s="72" t="str">
        <f t="shared" ref="AJ35" si="353">IF(COUNTIF($G35:$N36,AJ$2)&gt;0,ROW()+1,"")</f>
        <v/>
      </c>
      <c r="AK35" s="72" t="str">
        <f t="shared" ref="AK35" si="354">IF(COUNTIF($G35:$N36,AK$2)&gt;0,ROW()+1,"")</f>
        <v/>
      </c>
      <c r="AL35" s="72" t="str">
        <f t="shared" ref="AL35" si="355">IF(COUNTIF($G35:$N36,AL$2)&gt;0,ROW()+1,"")</f>
        <v/>
      </c>
      <c r="AM35" s="72" t="str">
        <f t="shared" ref="AM35" si="356">IF(COUNTIF($G35:$N36,AM$2)&gt;0,ROW()+1,"")</f>
        <v/>
      </c>
      <c r="AN35" s="72" t="str">
        <f t="shared" ref="AN35" si="357">IF(COUNTIF($G35:$N36,AN$2)&gt;0,ROW()+1,"")</f>
        <v/>
      </c>
      <c r="AO35" s="72" t="str">
        <f t="shared" ref="AO35" si="358">IF(COUNTIF($G35:$N36,AO$2)&gt;0,ROW()+1,"")</f>
        <v/>
      </c>
      <c r="AP35" s="72" t="str">
        <f t="shared" ref="AP35" si="359">IF(COUNTIF($G35:$N36,AP$2)&gt;0,ROW()+1,"")</f>
        <v/>
      </c>
      <c r="AQ35" s="72" t="str">
        <f t="shared" ref="AQ35" si="360">IF(COUNTIF($G35:$N36,AQ$2)&gt;0,ROW()+1,"")</f>
        <v/>
      </c>
      <c r="AR35" s="72" t="str">
        <f t="shared" ref="AR35" si="361">IF(COUNTIF($G35:$N36,AR$2)&gt;0,ROW()+1,"")</f>
        <v/>
      </c>
      <c r="AS35" s="72" t="str">
        <f t="shared" ref="AS35" si="362">IF(COUNTIF($G35:$N36,AS$2)&gt;0,ROW()+1,"")</f>
        <v/>
      </c>
    </row>
    <row r="36" spans="1:45" s="3" customFormat="1" ht="45" customHeight="1">
      <c r="A36" s="75"/>
      <c r="B36" s="84"/>
      <c r="C36" s="4" t="s">
        <v>110</v>
      </c>
      <c r="D36" s="4" t="s">
        <v>111</v>
      </c>
      <c r="E36" s="4" t="s">
        <v>112</v>
      </c>
      <c r="F36" s="52" t="s">
        <v>113</v>
      </c>
      <c r="G36" s="80"/>
      <c r="H36" s="81"/>
      <c r="I36" s="81"/>
      <c r="J36" s="81"/>
      <c r="K36" s="81"/>
      <c r="L36" s="81"/>
      <c r="M36" s="81"/>
      <c r="N36" s="82"/>
      <c r="P36" s="80"/>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row>
    <row r="37" spans="1:45" s="3" customFormat="1" ht="15" customHeight="1">
      <c r="A37" s="75"/>
      <c r="B37" s="83" t="s">
        <v>114</v>
      </c>
      <c r="C37" s="85" t="s">
        <v>115</v>
      </c>
      <c r="D37" s="86"/>
      <c r="E37" s="86"/>
      <c r="F37" s="87"/>
      <c r="G37" s="80"/>
      <c r="H37" s="81"/>
      <c r="I37" s="81"/>
      <c r="J37" s="81"/>
      <c r="K37" s="81"/>
      <c r="L37" s="81"/>
      <c r="M37" s="81"/>
      <c r="N37" s="82"/>
      <c r="P37" s="80" t="str">
        <f t="shared" ref="P37" si="363">IF(COUNTIF($G37:$N38,P$2)&gt;0,ROW()+1,"")</f>
        <v/>
      </c>
      <c r="Q37" s="72" t="str">
        <f t="shared" ref="Q37" si="364">IF(COUNTIF($G37:$N38,Q$2)&gt;0,ROW()+1,"")</f>
        <v/>
      </c>
      <c r="R37" s="72" t="str">
        <f t="shared" ref="R37" si="365">IF(COUNTIF($G37:$N38,R$2)&gt;0,ROW()+1,"")</f>
        <v/>
      </c>
      <c r="S37" s="72" t="str">
        <f t="shared" ref="S37" si="366">IF(COUNTIF($G37:$N38,S$2)&gt;0,ROW()+1,"")</f>
        <v/>
      </c>
      <c r="T37" s="72" t="str">
        <f t="shared" ref="T37" si="367">IF(COUNTIF($G37:$N38,T$2)&gt;0,ROW()+1,"")</f>
        <v/>
      </c>
      <c r="U37" s="72" t="str">
        <f t="shared" ref="U37" si="368">IF(COUNTIF($G37:$N38,U$2)&gt;0,ROW()+1,"")</f>
        <v/>
      </c>
      <c r="V37" s="72" t="str">
        <f t="shared" ref="V37" si="369">IF(COUNTIF($G37:$N38,V$2)&gt;0,ROW()+1,"")</f>
        <v/>
      </c>
      <c r="W37" s="72" t="str">
        <f t="shared" ref="W37" si="370">IF(COUNTIF($G37:$N38,W$2)&gt;0,ROW()+1,"")</f>
        <v/>
      </c>
      <c r="X37" s="72" t="str">
        <f t="shared" ref="X37" si="371">IF(COUNTIF($G37:$N38,X$2)&gt;0,ROW()+1,"")</f>
        <v/>
      </c>
      <c r="Y37" s="72" t="str">
        <f t="shared" ref="Y37" si="372">IF(COUNTIF($G37:$N38,Y$2)&gt;0,ROW()+1,"")</f>
        <v/>
      </c>
      <c r="Z37" s="72" t="str">
        <f t="shared" ref="Z37" si="373">IF(COUNTIF($G37:$N38,Z$2)&gt;0,ROW()+1,"")</f>
        <v/>
      </c>
      <c r="AA37" s="72" t="str">
        <f t="shared" ref="AA37" si="374">IF(COUNTIF($G37:$N38,AA$2)&gt;0,ROW()+1,"")</f>
        <v/>
      </c>
      <c r="AB37" s="72" t="str">
        <f t="shared" ref="AB37" si="375">IF(COUNTIF($G37:$N38,AB$2)&gt;0,ROW()+1,"")</f>
        <v/>
      </c>
      <c r="AC37" s="72" t="str">
        <f t="shared" ref="AC37" si="376">IF(COUNTIF($G37:$N38,AC$2)&gt;0,ROW()+1,"")</f>
        <v/>
      </c>
      <c r="AD37" s="72" t="str">
        <f t="shared" ref="AD37" si="377">IF(COUNTIF($G37:$N38,AD$2)&gt;0,ROW()+1,"")</f>
        <v/>
      </c>
      <c r="AE37" s="72" t="str">
        <f t="shared" ref="AE37" si="378">IF(COUNTIF($G37:$N38,AE$2)&gt;0,ROW()+1,"")</f>
        <v/>
      </c>
      <c r="AF37" s="72" t="str">
        <f t="shared" ref="AF37" si="379">IF(COUNTIF($G37:$N38,AF$2)&gt;0,ROW()+1,"")</f>
        <v/>
      </c>
      <c r="AG37" s="72" t="str">
        <f t="shared" ref="AG37" si="380">IF(COUNTIF($G37:$N38,AG$2)&gt;0,ROW()+1,"")</f>
        <v/>
      </c>
      <c r="AH37" s="72" t="str">
        <f t="shared" ref="AH37" si="381">IF(COUNTIF($G37:$N38,AH$2)&gt;0,ROW()+1,"")</f>
        <v/>
      </c>
      <c r="AI37" s="72" t="str">
        <f t="shared" ref="AI37" si="382">IF(COUNTIF($G37:$N38,AI$2)&gt;0,ROW()+1,"")</f>
        <v/>
      </c>
      <c r="AJ37" s="72" t="str">
        <f t="shared" ref="AJ37" si="383">IF(COUNTIF($G37:$N38,AJ$2)&gt;0,ROW()+1,"")</f>
        <v/>
      </c>
      <c r="AK37" s="72" t="str">
        <f t="shared" ref="AK37" si="384">IF(COUNTIF($G37:$N38,AK$2)&gt;0,ROW()+1,"")</f>
        <v/>
      </c>
      <c r="AL37" s="72" t="str">
        <f t="shared" ref="AL37" si="385">IF(COUNTIF($G37:$N38,AL$2)&gt;0,ROW()+1,"")</f>
        <v/>
      </c>
      <c r="AM37" s="72" t="str">
        <f t="shared" ref="AM37" si="386">IF(COUNTIF($G37:$N38,AM$2)&gt;0,ROW()+1,"")</f>
        <v/>
      </c>
      <c r="AN37" s="72" t="str">
        <f t="shared" ref="AN37" si="387">IF(COUNTIF($G37:$N38,AN$2)&gt;0,ROW()+1,"")</f>
        <v/>
      </c>
      <c r="AO37" s="72" t="str">
        <f t="shared" ref="AO37" si="388">IF(COUNTIF($G37:$N38,AO$2)&gt;0,ROW()+1,"")</f>
        <v/>
      </c>
      <c r="AP37" s="72" t="str">
        <f t="shared" ref="AP37" si="389">IF(COUNTIF($G37:$N38,AP$2)&gt;0,ROW()+1,"")</f>
        <v/>
      </c>
      <c r="AQ37" s="72" t="str">
        <f t="shared" ref="AQ37" si="390">IF(COUNTIF($G37:$N38,AQ$2)&gt;0,ROW()+1,"")</f>
        <v/>
      </c>
      <c r="AR37" s="72" t="str">
        <f t="shared" ref="AR37" si="391">IF(COUNTIF($G37:$N38,AR$2)&gt;0,ROW()+1,"")</f>
        <v/>
      </c>
      <c r="AS37" s="72" t="str">
        <f t="shared" ref="AS37" si="392">IF(COUNTIF($G37:$N38,AS$2)&gt;0,ROW()+1,"")</f>
        <v/>
      </c>
    </row>
    <row r="38" spans="1:45" s="3" customFormat="1" ht="45" customHeight="1">
      <c r="A38" s="75"/>
      <c r="B38" s="84"/>
      <c r="C38" s="4" t="s">
        <v>116</v>
      </c>
      <c r="D38" s="4" t="s">
        <v>117</v>
      </c>
      <c r="E38" s="4" t="s">
        <v>118</v>
      </c>
      <c r="F38" s="52" t="s">
        <v>119</v>
      </c>
      <c r="G38" s="80"/>
      <c r="H38" s="81"/>
      <c r="I38" s="81"/>
      <c r="J38" s="81"/>
      <c r="K38" s="81"/>
      <c r="L38" s="81"/>
      <c r="M38" s="81"/>
      <c r="N38" s="82"/>
      <c r="P38" s="80"/>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row>
    <row r="39" spans="1:45" s="3" customFormat="1" ht="15" customHeight="1">
      <c r="A39" s="75"/>
      <c r="B39" s="83" t="s">
        <v>120</v>
      </c>
      <c r="C39" s="85" t="s">
        <v>121</v>
      </c>
      <c r="D39" s="86"/>
      <c r="E39" s="86"/>
      <c r="F39" s="87"/>
      <c r="G39" s="80">
        <v>3</v>
      </c>
      <c r="H39" s="81"/>
      <c r="I39" s="81"/>
      <c r="J39" s="81"/>
      <c r="K39" s="81"/>
      <c r="L39" s="81"/>
      <c r="M39" s="81"/>
      <c r="N39" s="82"/>
      <c r="P39" s="80" t="str">
        <f t="shared" ref="P39" si="393">IF(COUNTIF($G39:$N40,P$2)&gt;0,ROW()+1,"")</f>
        <v/>
      </c>
      <c r="Q39" s="72" t="str">
        <f t="shared" ref="Q39" si="394">IF(COUNTIF($G39:$N40,Q$2)&gt;0,ROW()+1,"")</f>
        <v/>
      </c>
      <c r="R39" s="72">
        <f t="shared" ref="R39" si="395">IF(COUNTIF($G39:$N40,R$2)&gt;0,ROW()+1,"")</f>
        <v>40</v>
      </c>
      <c r="S39" s="72" t="str">
        <f t="shared" ref="S39" si="396">IF(COUNTIF($G39:$N40,S$2)&gt;0,ROW()+1,"")</f>
        <v/>
      </c>
      <c r="T39" s="72" t="str">
        <f t="shared" ref="T39" si="397">IF(COUNTIF($G39:$N40,T$2)&gt;0,ROW()+1,"")</f>
        <v/>
      </c>
      <c r="U39" s="72" t="str">
        <f t="shared" ref="U39" si="398">IF(COUNTIF($G39:$N40,U$2)&gt;0,ROW()+1,"")</f>
        <v/>
      </c>
      <c r="V39" s="72" t="str">
        <f t="shared" ref="V39" si="399">IF(COUNTIF($G39:$N40,V$2)&gt;0,ROW()+1,"")</f>
        <v/>
      </c>
      <c r="W39" s="72" t="str">
        <f t="shared" ref="W39" si="400">IF(COUNTIF($G39:$N40,W$2)&gt;0,ROW()+1,"")</f>
        <v/>
      </c>
      <c r="X39" s="72" t="str">
        <f t="shared" ref="X39" si="401">IF(COUNTIF($G39:$N40,X$2)&gt;0,ROW()+1,"")</f>
        <v/>
      </c>
      <c r="Y39" s="72" t="str">
        <f t="shared" ref="Y39" si="402">IF(COUNTIF($G39:$N40,Y$2)&gt;0,ROW()+1,"")</f>
        <v/>
      </c>
      <c r="Z39" s="72" t="str">
        <f t="shared" ref="Z39" si="403">IF(COUNTIF($G39:$N40,Z$2)&gt;0,ROW()+1,"")</f>
        <v/>
      </c>
      <c r="AA39" s="72" t="str">
        <f t="shared" ref="AA39" si="404">IF(COUNTIF($G39:$N40,AA$2)&gt;0,ROW()+1,"")</f>
        <v/>
      </c>
      <c r="AB39" s="72" t="str">
        <f t="shared" ref="AB39" si="405">IF(COUNTIF($G39:$N40,AB$2)&gt;0,ROW()+1,"")</f>
        <v/>
      </c>
      <c r="AC39" s="72" t="str">
        <f t="shared" ref="AC39" si="406">IF(COUNTIF($G39:$N40,AC$2)&gt;0,ROW()+1,"")</f>
        <v/>
      </c>
      <c r="AD39" s="72" t="str">
        <f t="shared" ref="AD39" si="407">IF(COUNTIF($G39:$N40,AD$2)&gt;0,ROW()+1,"")</f>
        <v/>
      </c>
      <c r="AE39" s="72" t="str">
        <f t="shared" ref="AE39" si="408">IF(COUNTIF($G39:$N40,AE$2)&gt;0,ROW()+1,"")</f>
        <v/>
      </c>
      <c r="AF39" s="72" t="str">
        <f t="shared" ref="AF39" si="409">IF(COUNTIF($G39:$N40,AF$2)&gt;0,ROW()+1,"")</f>
        <v/>
      </c>
      <c r="AG39" s="72" t="str">
        <f t="shared" ref="AG39" si="410">IF(COUNTIF($G39:$N40,AG$2)&gt;0,ROW()+1,"")</f>
        <v/>
      </c>
      <c r="AH39" s="72" t="str">
        <f t="shared" ref="AH39" si="411">IF(COUNTIF($G39:$N40,AH$2)&gt;0,ROW()+1,"")</f>
        <v/>
      </c>
      <c r="AI39" s="72" t="str">
        <f t="shared" ref="AI39" si="412">IF(COUNTIF($G39:$N40,AI$2)&gt;0,ROW()+1,"")</f>
        <v/>
      </c>
      <c r="AJ39" s="72" t="str">
        <f t="shared" ref="AJ39" si="413">IF(COUNTIF($G39:$N40,AJ$2)&gt;0,ROW()+1,"")</f>
        <v/>
      </c>
      <c r="AK39" s="72" t="str">
        <f t="shared" ref="AK39" si="414">IF(COUNTIF($G39:$N40,AK$2)&gt;0,ROW()+1,"")</f>
        <v/>
      </c>
      <c r="AL39" s="72" t="str">
        <f t="shared" ref="AL39" si="415">IF(COUNTIF($G39:$N40,AL$2)&gt;0,ROW()+1,"")</f>
        <v/>
      </c>
      <c r="AM39" s="72" t="str">
        <f t="shared" ref="AM39" si="416">IF(COUNTIF($G39:$N40,AM$2)&gt;0,ROW()+1,"")</f>
        <v/>
      </c>
      <c r="AN39" s="72" t="str">
        <f t="shared" ref="AN39" si="417">IF(COUNTIF($G39:$N40,AN$2)&gt;0,ROW()+1,"")</f>
        <v/>
      </c>
      <c r="AO39" s="72" t="str">
        <f t="shared" ref="AO39" si="418">IF(COUNTIF($G39:$N40,AO$2)&gt;0,ROW()+1,"")</f>
        <v/>
      </c>
      <c r="AP39" s="72" t="str">
        <f t="shared" ref="AP39" si="419">IF(COUNTIF($G39:$N40,AP$2)&gt;0,ROW()+1,"")</f>
        <v/>
      </c>
      <c r="AQ39" s="72" t="str">
        <f t="shared" ref="AQ39" si="420">IF(COUNTIF($G39:$N40,AQ$2)&gt;0,ROW()+1,"")</f>
        <v/>
      </c>
      <c r="AR39" s="72" t="str">
        <f t="shared" ref="AR39" si="421">IF(COUNTIF($G39:$N40,AR$2)&gt;0,ROW()+1,"")</f>
        <v/>
      </c>
      <c r="AS39" s="72" t="str">
        <f t="shared" ref="AS39" si="422">IF(COUNTIF($G39:$N40,AS$2)&gt;0,ROW()+1,"")</f>
        <v/>
      </c>
    </row>
    <row r="40" spans="1:45" s="3" customFormat="1" ht="45" customHeight="1">
      <c r="A40" s="75"/>
      <c r="B40" s="84"/>
      <c r="C40" s="4" t="s">
        <v>122</v>
      </c>
      <c r="D40" s="6" t="s">
        <v>26</v>
      </c>
      <c r="E40" s="4" t="s">
        <v>123</v>
      </c>
      <c r="F40" s="52" t="s">
        <v>124</v>
      </c>
      <c r="G40" s="80"/>
      <c r="H40" s="81"/>
      <c r="I40" s="81"/>
      <c r="J40" s="81"/>
      <c r="K40" s="81"/>
      <c r="L40" s="81"/>
      <c r="M40" s="81"/>
      <c r="N40" s="82"/>
      <c r="P40" s="80"/>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row>
    <row r="41" spans="1:45" s="3" customFormat="1" ht="15" customHeight="1">
      <c r="A41" s="75"/>
      <c r="B41" s="83" t="s">
        <v>125</v>
      </c>
      <c r="C41" s="85" t="s">
        <v>126</v>
      </c>
      <c r="D41" s="86"/>
      <c r="E41" s="86"/>
      <c r="F41" s="87"/>
      <c r="G41" s="80"/>
      <c r="H41" s="81"/>
      <c r="I41" s="81"/>
      <c r="J41" s="81"/>
      <c r="K41" s="81"/>
      <c r="L41" s="81"/>
      <c r="M41" s="81"/>
      <c r="N41" s="82"/>
      <c r="P41" s="80" t="str">
        <f t="shared" ref="P41" si="423">IF(COUNTIF($G41:$N42,P$2)&gt;0,ROW()+1,"")</f>
        <v/>
      </c>
      <c r="Q41" s="72" t="str">
        <f t="shared" ref="Q41" si="424">IF(COUNTIF($G41:$N42,Q$2)&gt;0,ROW()+1,"")</f>
        <v/>
      </c>
      <c r="R41" s="72" t="str">
        <f t="shared" ref="R41" si="425">IF(COUNTIF($G41:$N42,R$2)&gt;0,ROW()+1,"")</f>
        <v/>
      </c>
      <c r="S41" s="72" t="str">
        <f t="shared" ref="S41" si="426">IF(COUNTIF($G41:$N42,S$2)&gt;0,ROW()+1,"")</f>
        <v/>
      </c>
      <c r="T41" s="72" t="str">
        <f t="shared" ref="T41" si="427">IF(COUNTIF($G41:$N42,T$2)&gt;0,ROW()+1,"")</f>
        <v/>
      </c>
      <c r="U41" s="72" t="str">
        <f t="shared" ref="U41" si="428">IF(COUNTIF($G41:$N42,U$2)&gt;0,ROW()+1,"")</f>
        <v/>
      </c>
      <c r="V41" s="72" t="str">
        <f t="shared" ref="V41" si="429">IF(COUNTIF($G41:$N42,V$2)&gt;0,ROW()+1,"")</f>
        <v/>
      </c>
      <c r="W41" s="72" t="str">
        <f t="shared" ref="W41" si="430">IF(COUNTIF($G41:$N42,W$2)&gt;0,ROW()+1,"")</f>
        <v/>
      </c>
      <c r="X41" s="72" t="str">
        <f t="shared" ref="X41" si="431">IF(COUNTIF($G41:$N42,X$2)&gt;0,ROW()+1,"")</f>
        <v/>
      </c>
      <c r="Y41" s="72" t="str">
        <f t="shared" ref="Y41" si="432">IF(COUNTIF($G41:$N42,Y$2)&gt;0,ROW()+1,"")</f>
        <v/>
      </c>
      <c r="Z41" s="72" t="str">
        <f t="shared" ref="Z41" si="433">IF(COUNTIF($G41:$N42,Z$2)&gt;0,ROW()+1,"")</f>
        <v/>
      </c>
      <c r="AA41" s="72" t="str">
        <f t="shared" ref="AA41" si="434">IF(COUNTIF($G41:$N42,AA$2)&gt;0,ROW()+1,"")</f>
        <v/>
      </c>
      <c r="AB41" s="72" t="str">
        <f t="shared" ref="AB41" si="435">IF(COUNTIF($G41:$N42,AB$2)&gt;0,ROW()+1,"")</f>
        <v/>
      </c>
      <c r="AC41" s="72" t="str">
        <f t="shared" ref="AC41" si="436">IF(COUNTIF($G41:$N42,AC$2)&gt;0,ROW()+1,"")</f>
        <v/>
      </c>
      <c r="AD41" s="72" t="str">
        <f t="shared" ref="AD41" si="437">IF(COUNTIF($G41:$N42,AD$2)&gt;0,ROW()+1,"")</f>
        <v/>
      </c>
      <c r="AE41" s="72" t="str">
        <f t="shared" ref="AE41" si="438">IF(COUNTIF($G41:$N42,AE$2)&gt;0,ROW()+1,"")</f>
        <v/>
      </c>
      <c r="AF41" s="72" t="str">
        <f t="shared" ref="AF41" si="439">IF(COUNTIF($G41:$N42,AF$2)&gt;0,ROW()+1,"")</f>
        <v/>
      </c>
      <c r="AG41" s="72" t="str">
        <f t="shared" ref="AG41" si="440">IF(COUNTIF($G41:$N42,AG$2)&gt;0,ROW()+1,"")</f>
        <v/>
      </c>
      <c r="AH41" s="72" t="str">
        <f t="shared" ref="AH41" si="441">IF(COUNTIF($G41:$N42,AH$2)&gt;0,ROW()+1,"")</f>
        <v/>
      </c>
      <c r="AI41" s="72" t="str">
        <f t="shared" ref="AI41" si="442">IF(COUNTIF($G41:$N42,AI$2)&gt;0,ROW()+1,"")</f>
        <v/>
      </c>
      <c r="AJ41" s="72" t="str">
        <f t="shared" ref="AJ41" si="443">IF(COUNTIF($G41:$N42,AJ$2)&gt;0,ROW()+1,"")</f>
        <v/>
      </c>
      <c r="AK41" s="72" t="str">
        <f t="shared" ref="AK41" si="444">IF(COUNTIF($G41:$N42,AK$2)&gt;0,ROW()+1,"")</f>
        <v/>
      </c>
      <c r="AL41" s="72" t="str">
        <f t="shared" ref="AL41" si="445">IF(COUNTIF($G41:$N42,AL$2)&gt;0,ROW()+1,"")</f>
        <v/>
      </c>
      <c r="AM41" s="72" t="str">
        <f t="shared" ref="AM41" si="446">IF(COUNTIF($G41:$N42,AM$2)&gt;0,ROW()+1,"")</f>
        <v/>
      </c>
      <c r="AN41" s="72" t="str">
        <f t="shared" ref="AN41" si="447">IF(COUNTIF($G41:$N42,AN$2)&gt;0,ROW()+1,"")</f>
        <v/>
      </c>
      <c r="AO41" s="72" t="str">
        <f t="shared" ref="AO41" si="448">IF(COUNTIF($G41:$N42,AO$2)&gt;0,ROW()+1,"")</f>
        <v/>
      </c>
      <c r="AP41" s="72" t="str">
        <f t="shared" ref="AP41" si="449">IF(COUNTIF($G41:$N42,AP$2)&gt;0,ROW()+1,"")</f>
        <v/>
      </c>
      <c r="AQ41" s="72" t="str">
        <f t="shared" ref="AQ41" si="450">IF(COUNTIF($G41:$N42,AQ$2)&gt;0,ROW()+1,"")</f>
        <v/>
      </c>
      <c r="AR41" s="72" t="str">
        <f t="shared" ref="AR41" si="451">IF(COUNTIF($G41:$N42,AR$2)&gt;0,ROW()+1,"")</f>
        <v/>
      </c>
      <c r="AS41" s="72" t="str">
        <f t="shared" ref="AS41" si="452">IF(COUNTIF($G41:$N42,AS$2)&gt;0,ROW()+1,"")</f>
        <v/>
      </c>
    </row>
    <row r="42" spans="1:45" s="3" customFormat="1" ht="45" customHeight="1">
      <c r="A42" s="75"/>
      <c r="B42" s="84"/>
      <c r="C42" s="4" t="s">
        <v>127</v>
      </c>
      <c r="D42" s="6" t="s">
        <v>26</v>
      </c>
      <c r="E42" s="4" t="s">
        <v>128</v>
      </c>
      <c r="F42" s="52" t="s">
        <v>129</v>
      </c>
      <c r="G42" s="80"/>
      <c r="H42" s="81"/>
      <c r="I42" s="81"/>
      <c r="J42" s="81"/>
      <c r="K42" s="81"/>
      <c r="L42" s="81"/>
      <c r="M42" s="81"/>
      <c r="N42" s="82"/>
      <c r="P42" s="80"/>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row>
    <row r="43" spans="1:45" s="3" customFormat="1" ht="15" customHeight="1">
      <c r="A43" s="75"/>
      <c r="B43" s="91" t="s">
        <v>130</v>
      </c>
      <c r="C43" s="92"/>
      <c r="D43" s="92"/>
      <c r="E43" s="92"/>
      <c r="F43" s="93"/>
      <c r="G43" s="10"/>
      <c r="H43" s="11"/>
      <c r="I43" s="11"/>
      <c r="J43" s="11"/>
      <c r="K43" s="11"/>
      <c r="L43" s="11"/>
      <c r="M43" s="11"/>
      <c r="N43" s="12"/>
      <c r="P43" s="10"/>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2"/>
    </row>
    <row r="44" spans="1:45" s="3" customFormat="1" ht="15" customHeight="1">
      <c r="A44" s="75"/>
      <c r="B44" s="83" t="s">
        <v>131</v>
      </c>
      <c r="C44" s="85" t="s">
        <v>132</v>
      </c>
      <c r="D44" s="86"/>
      <c r="E44" s="86"/>
      <c r="F44" s="87"/>
      <c r="G44" s="80">
        <v>4</v>
      </c>
      <c r="H44" s="81">
        <v>4</v>
      </c>
      <c r="I44" s="81"/>
      <c r="J44" s="81"/>
      <c r="K44" s="81"/>
      <c r="L44" s="81"/>
      <c r="M44" s="81"/>
      <c r="N44" s="82"/>
      <c r="P44" s="80" t="str">
        <f t="shared" ref="P44" si="453">IF(COUNTIF($G44:$N45,P$2)&gt;0,ROW()+1,"")</f>
        <v/>
      </c>
      <c r="Q44" s="72" t="str">
        <f t="shared" ref="Q44" si="454">IF(COUNTIF($G44:$N45,Q$2)&gt;0,ROW()+1,"")</f>
        <v/>
      </c>
      <c r="R44" s="72" t="str">
        <f t="shared" ref="R44" si="455">IF(COUNTIF($G44:$N45,R$2)&gt;0,ROW()+1,"")</f>
        <v/>
      </c>
      <c r="S44" s="72">
        <f t="shared" ref="S44" si="456">IF(COUNTIF($G44:$N45,S$2)&gt;0,ROW()+1,"")</f>
        <v>45</v>
      </c>
      <c r="T44" s="72" t="str">
        <f t="shared" ref="T44" si="457">IF(COUNTIF($G44:$N45,T$2)&gt;0,ROW()+1,"")</f>
        <v/>
      </c>
      <c r="U44" s="72" t="str">
        <f t="shared" ref="U44" si="458">IF(COUNTIF($G44:$N45,U$2)&gt;0,ROW()+1,"")</f>
        <v/>
      </c>
      <c r="V44" s="72" t="str">
        <f t="shared" ref="V44" si="459">IF(COUNTIF($G44:$N45,V$2)&gt;0,ROW()+1,"")</f>
        <v/>
      </c>
      <c r="W44" s="72" t="str">
        <f t="shared" ref="W44" si="460">IF(COUNTIF($G44:$N45,W$2)&gt;0,ROW()+1,"")</f>
        <v/>
      </c>
      <c r="X44" s="72" t="str">
        <f t="shared" ref="X44" si="461">IF(COUNTIF($G44:$N45,X$2)&gt;0,ROW()+1,"")</f>
        <v/>
      </c>
      <c r="Y44" s="72" t="str">
        <f t="shared" ref="Y44" si="462">IF(COUNTIF($G44:$N45,Y$2)&gt;0,ROW()+1,"")</f>
        <v/>
      </c>
      <c r="Z44" s="72" t="str">
        <f t="shared" ref="Z44" si="463">IF(COUNTIF($G44:$N45,Z$2)&gt;0,ROW()+1,"")</f>
        <v/>
      </c>
      <c r="AA44" s="72" t="str">
        <f t="shared" ref="AA44" si="464">IF(COUNTIF($G44:$N45,AA$2)&gt;0,ROW()+1,"")</f>
        <v/>
      </c>
      <c r="AB44" s="72" t="str">
        <f t="shared" ref="AB44" si="465">IF(COUNTIF($G44:$N45,AB$2)&gt;0,ROW()+1,"")</f>
        <v/>
      </c>
      <c r="AC44" s="72" t="str">
        <f t="shared" ref="AC44" si="466">IF(COUNTIF($G44:$N45,AC$2)&gt;0,ROW()+1,"")</f>
        <v/>
      </c>
      <c r="AD44" s="72" t="str">
        <f t="shared" ref="AD44" si="467">IF(COUNTIF($G44:$N45,AD$2)&gt;0,ROW()+1,"")</f>
        <v/>
      </c>
      <c r="AE44" s="72" t="str">
        <f t="shared" ref="AE44" si="468">IF(COUNTIF($G44:$N45,AE$2)&gt;0,ROW()+1,"")</f>
        <v/>
      </c>
      <c r="AF44" s="72" t="str">
        <f t="shared" ref="AF44" si="469">IF(COUNTIF($G44:$N45,AF$2)&gt;0,ROW()+1,"")</f>
        <v/>
      </c>
      <c r="AG44" s="72" t="str">
        <f t="shared" ref="AG44" si="470">IF(COUNTIF($G44:$N45,AG$2)&gt;0,ROW()+1,"")</f>
        <v/>
      </c>
      <c r="AH44" s="72" t="str">
        <f t="shared" ref="AH44" si="471">IF(COUNTIF($G44:$N45,AH$2)&gt;0,ROW()+1,"")</f>
        <v/>
      </c>
      <c r="AI44" s="72" t="str">
        <f t="shared" ref="AI44" si="472">IF(COUNTIF($G44:$N45,AI$2)&gt;0,ROW()+1,"")</f>
        <v/>
      </c>
      <c r="AJ44" s="72" t="str">
        <f t="shared" ref="AJ44" si="473">IF(COUNTIF($G44:$N45,AJ$2)&gt;0,ROW()+1,"")</f>
        <v/>
      </c>
      <c r="AK44" s="72" t="str">
        <f t="shared" ref="AK44" si="474">IF(COUNTIF($G44:$N45,AK$2)&gt;0,ROW()+1,"")</f>
        <v/>
      </c>
      <c r="AL44" s="72" t="str">
        <f t="shared" ref="AL44" si="475">IF(COUNTIF($G44:$N45,AL$2)&gt;0,ROW()+1,"")</f>
        <v/>
      </c>
      <c r="AM44" s="72" t="str">
        <f t="shared" ref="AM44" si="476">IF(COUNTIF($G44:$N45,AM$2)&gt;0,ROW()+1,"")</f>
        <v/>
      </c>
      <c r="AN44" s="72" t="str">
        <f t="shared" ref="AN44" si="477">IF(COUNTIF($G44:$N45,AN$2)&gt;0,ROW()+1,"")</f>
        <v/>
      </c>
      <c r="AO44" s="72" t="str">
        <f t="shared" ref="AO44" si="478">IF(COUNTIF($G44:$N45,AO$2)&gt;0,ROW()+1,"")</f>
        <v/>
      </c>
      <c r="AP44" s="72" t="str">
        <f t="shared" ref="AP44" si="479">IF(COUNTIF($G44:$N45,AP$2)&gt;0,ROW()+1,"")</f>
        <v/>
      </c>
      <c r="AQ44" s="72" t="str">
        <f t="shared" ref="AQ44" si="480">IF(COUNTIF($G44:$N45,AQ$2)&gt;0,ROW()+1,"")</f>
        <v/>
      </c>
      <c r="AR44" s="72" t="str">
        <f t="shared" ref="AR44" si="481">IF(COUNTIF($G44:$N45,AR$2)&gt;0,ROW()+1,"")</f>
        <v/>
      </c>
      <c r="AS44" s="72" t="str">
        <f t="shared" ref="AS44" si="482">IF(COUNTIF($G44:$N45,AS$2)&gt;0,ROW()+1,"")</f>
        <v/>
      </c>
    </row>
    <row r="45" spans="1:45" s="3" customFormat="1" ht="45" customHeight="1">
      <c r="A45" s="75"/>
      <c r="B45" s="84"/>
      <c r="C45" s="4" t="s">
        <v>133</v>
      </c>
      <c r="D45" s="4" t="s">
        <v>134</v>
      </c>
      <c r="E45" s="4" t="s">
        <v>135</v>
      </c>
      <c r="F45" s="52" t="s">
        <v>136</v>
      </c>
      <c r="G45" s="80"/>
      <c r="H45" s="81"/>
      <c r="I45" s="81"/>
      <c r="J45" s="81"/>
      <c r="K45" s="81"/>
      <c r="L45" s="81"/>
      <c r="M45" s="81"/>
      <c r="N45" s="82"/>
      <c r="P45" s="80"/>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row>
    <row r="46" spans="1:45" s="3" customFormat="1" ht="15" customHeight="1">
      <c r="A46" s="75"/>
      <c r="B46" s="83" t="s">
        <v>137</v>
      </c>
      <c r="C46" s="85" t="s">
        <v>138</v>
      </c>
      <c r="D46" s="86"/>
      <c r="E46" s="86"/>
      <c r="F46" s="87"/>
      <c r="G46" s="80"/>
      <c r="H46" s="81"/>
      <c r="I46" s="81"/>
      <c r="J46" s="81"/>
      <c r="K46" s="81"/>
      <c r="L46" s="81"/>
      <c r="M46" s="81"/>
      <c r="N46" s="82"/>
      <c r="P46" s="80" t="str">
        <f t="shared" ref="P46" si="483">IF(COUNTIF($G46:$N47,P$2)&gt;0,ROW()+1,"")</f>
        <v/>
      </c>
      <c r="Q46" s="72" t="str">
        <f t="shared" ref="Q46" si="484">IF(COUNTIF($G46:$N47,Q$2)&gt;0,ROW()+1,"")</f>
        <v/>
      </c>
      <c r="R46" s="72" t="str">
        <f t="shared" ref="R46" si="485">IF(COUNTIF($G46:$N47,R$2)&gt;0,ROW()+1,"")</f>
        <v/>
      </c>
      <c r="S46" s="72" t="str">
        <f t="shared" ref="S46" si="486">IF(COUNTIF($G46:$N47,S$2)&gt;0,ROW()+1,"")</f>
        <v/>
      </c>
      <c r="T46" s="72" t="str">
        <f t="shared" ref="T46" si="487">IF(COUNTIF($G46:$N47,T$2)&gt;0,ROW()+1,"")</f>
        <v/>
      </c>
      <c r="U46" s="72" t="str">
        <f t="shared" ref="U46" si="488">IF(COUNTIF($G46:$N47,U$2)&gt;0,ROW()+1,"")</f>
        <v/>
      </c>
      <c r="V46" s="72" t="str">
        <f t="shared" ref="V46" si="489">IF(COUNTIF($G46:$N47,V$2)&gt;0,ROW()+1,"")</f>
        <v/>
      </c>
      <c r="W46" s="72" t="str">
        <f t="shared" ref="W46" si="490">IF(COUNTIF($G46:$N47,W$2)&gt;0,ROW()+1,"")</f>
        <v/>
      </c>
      <c r="X46" s="72" t="str">
        <f t="shared" ref="X46" si="491">IF(COUNTIF($G46:$N47,X$2)&gt;0,ROW()+1,"")</f>
        <v/>
      </c>
      <c r="Y46" s="72" t="str">
        <f t="shared" ref="Y46" si="492">IF(COUNTIF($G46:$N47,Y$2)&gt;0,ROW()+1,"")</f>
        <v/>
      </c>
      <c r="Z46" s="72" t="str">
        <f t="shared" ref="Z46" si="493">IF(COUNTIF($G46:$N47,Z$2)&gt;0,ROW()+1,"")</f>
        <v/>
      </c>
      <c r="AA46" s="72" t="str">
        <f t="shared" ref="AA46" si="494">IF(COUNTIF($G46:$N47,AA$2)&gt;0,ROW()+1,"")</f>
        <v/>
      </c>
      <c r="AB46" s="72" t="str">
        <f t="shared" ref="AB46" si="495">IF(COUNTIF($G46:$N47,AB$2)&gt;0,ROW()+1,"")</f>
        <v/>
      </c>
      <c r="AC46" s="72" t="str">
        <f t="shared" ref="AC46" si="496">IF(COUNTIF($G46:$N47,AC$2)&gt;0,ROW()+1,"")</f>
        <v/>
      </c>
      <c r="AD46" s="72" t="str">
        <f t="shared" ref="AD46" si="497">IF(COUNTIF($G46:$N47,AD$2)&gt;0,ROW()+1,"")</f>
        <v/>
      </c>
      <c r="AE46" s="72" t="str">
        <f t="shared" ref="AE46" si="498">IF(COUNTIF($G46:$N47,AE$2)&gt;0,ROW()+1,"")</f>
        <v/>
      </c>
      <c r="AF46" s="72" t="str">
        <f t="shared" ref="AF46" si="499">IF(COUNTIF($G46:$N47,AF$2)&gt;0,ROW()+1,"")</f>
        <v/>
      </c>
      <c r="AG46" s="72" t="str">
        <f t="shared" ref="AG46" si="500">IF(COUNTIF($G46:$N47,AG$2)&gt;0,ROW()+1,"")</f>
        <v/>
      </c>
      <c r="AH46" s="72" t="str">
        <f t="shared" ref="AH46" si="501">IF(COUNTIF($G46:$N47,AH$2)&gt;0,ROW()+1,"")</f>
        <v/>
      </c>
      <c r="AI46" s="72" t="str">
        <f t="shared" ref="AI46" si="502">IF(COUNTIF($G46:$N47,AI$2)&gt;0,ROW()+1,"")</f>
        <v/>
      </c>
      <c r="AJ46" s="72" t="str">
        <f t="shared" ref="AJ46" si="503">IF(COUNTIF($G46:$N47,AJ$2)&gt;0,ROW()+1,"")</f>
        <v/>
      </c>
      <c r="AK46" s="72" t="str">
        <f t="shared" ref="AK46" si="504">IF(COUNTIF($G46:$N47,AK$2)&gt;0,ROW()+1,"")</f>
        <v/>
      </c>
      <c r="AL46" s="72" t="str">
        <f t="shared" ref="AL46" si="505">IF(COUNTIF($G46:$N47,AL$2)&gt;0,ROW()+1,"")</f>
        <v/>
      </c>
      <c r="AM46" s="72" t="str">
        <f t="shared" ref="AM46" si="506">IF(COUNTIF($G46:$N47,AM$2)&gt;0,ROW()+1,"")</f>
        <v/>
      </c>
      <c r="AN46" s="72" t="str">
        <f t="shared" ref="AN46" si="507">IF(COUNTIF($G46:$N47,AN$2)&gt;0,ROW()+1,"")</f>
        <v/>
      </c>
      <c r="AO46" s="72" t="str">
        <f t="shared" ref="AO46" si="508">IF(COUNTIF($G46:$N47,AO$2)&gt;0,ROW()+1,"")</f>
        <v/>
      </c>
      <c r="AP46" s="72" t="str">
        <f t="shared" ref="AP46" si="509">IF(COUNTIF($G46:$N47,AP$2)&gt;0,ROW()+1,"")</f>
        <v/>
      </c>
      <c r="AQ46" s="72" t="str">
        <f t="shared" ref="AQ46" si="510">IF(COUNTIF($G46:$N47,AQ$2)&gt;0,ROW()+1,"")</f>
        <v/>
      </c>
      <c r="AR46" s="72" t="str">
        <f t="shared" ref="AR46" si="511">IF(COUNTIF($G46:$N47,AR$2)&gt;0,ROW()+1,"")</f>
        <v/>
      </c>
      <c r="AS46" s="72" t="str">
        <f t="shared" ref="AS46" si="512">IF(COUNTIF($G46:$N47,AS$2)&gt;0,ROW()+1,"")</f>
        <v/>
      </c>
    </row>
    <row r="47" spans="1:45" s="3" customFormat="1" ht="45" customHeight="1">
      <c r="A47" s="75"/>
      <c r="B47" s="84"/>
      <c r="C47" s="4" t="s">
        <v>139</v>
      </c>
      <c r="D47" s="4" t="s">
        <v>140</v>
      </c>
      <c r="E47" s="6" t="s">
        <v>26</v>
      </c>
      <c r="F47" s="52" t="s">
        <v>141</v>
      </c>
      <c r="G47" s="80"/>
      <c r="H47" s="81"/>
      <c r="I47" s="81"/>
      <c r="J47" s="81"/>
      <c r="K47" s="81"/>
      <c r="L47" s="81"/>
      <c r="M47" s="81"/>
      <c r="N47" s="82"/>
      <c r="P47" s="80"/>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row>
    <row r="48" spans="1:45" s="3" customFormat="1" ht="15" customHeight="1">
      <c r="A48" s="75"/>
      <c r="B48" s="99" t="s">
        <v>142</v>
      </c>
      <c r="C48" s="100"/>
      <c r="D48" s="100"/>
      <c r="E48" s="100"/>
      <c r="F48" s="101"/>
      <c r="G48" s="64"/>
      <c r="H48" s="62"/>
      <c r="I48" s="62"/>
      <c r="J48" s="62"/>
      <c r="K48" s="62"/>
      <c r="L48" s="62"/>
      <c r="M48" s="62"/>
      <c r="N48" s="63"/>
      <c r="P48" s="64"/>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3"/>
    </row>
    <row r="49" spans="1:45" s="3" customFormat="1" ht="15" customHeight="1">
      <c r="A49" s="75"/>
      <c r="B49" s="83" t="s">
        <v>143</v>
      </c>
      <c r="C49" s="85" t="s">
        <v>144</v>
      </c>
      <c r="D49" s="86"/>
      <c r="E49" s="86"/>
      <c r="F49" s="87"/>
      <c r="G49" s="80"/>
      <c r="H49" s="81"/>
      <c r="I49" s="81"/>
      <c r="J49" s="81"/>
      <c r="K49" s="81"/>
      <c r="L49" s="81"/>
      <c r="M49" s="81"/>
      <c r="N49" s="82"/>
      <c r="P49" s="80" t="str">
        <f t="shared" ref="P49" si="513">IF(COUNTIF($G49:$N50,P$2)&gt;0,ROW()+1,"")</f>
        <v/>
      </c>
      <c r="Q49" s="72" t="str">
        <f t="shared" ref="Q49" si="514">IF(COUNTIF($G49:$N50,Q$2)&gt;0,ROW()+1,"")</f>
        <v/>
      </c>
      <c r="R49" s="72" t="str">
        <f t="shared" ref="R49" si="515">IF(COUNTIF($G49:$N50,R$2)&gt;0,ROW()+1,"")</f>
        <v/>
      </c>
      <c r="S49" s="72" t="str">
        <f t="shared" ref="S49" si="516">IF(COUNTIF($G49:$N50,S$2)&gt;0,ROW()+1,"")</f>
        <v/>
      </c>
      <c r="T49" s="72" t="str">
        <f t="shared" ref="T49" si="517">IF(COUNTIF($G49:$N50,T$2)&gt;0,ROW()+1,"")</f>
        <v/>
      </c>
      <c r="U49" s="72" t="str">
        <f t="shared" ref="U49" si="518">IF(COUNTIF($G49:$N50,U$2)&gt;0,ROW()+1,"")</f>
        <v/>
      </c>
      <c r="V49" s="72" t="str">
        <f t="shared" ref="V49" si="519">IF(COUNTIF($G49:$N50,V$2)&gt;0,ROW()+1,"")</f>
        <v/>
      </c>
      <c r="W49" s="72" t="str">
        <f t="shared" ref="W49" si="520">IF(COUNTIF($G49:$N50,W$2)&gt;0,ROW()+1,"")</f>
        <v/>
      </c>
      <c r="X49" s="72" t="str">
        <f t="shared" ref="X49" si="521">IF(COUNTIF($G49:$N50,X$2)&gt;0,ROW()+1,"")</f>
        <v/>
      </c>
      <c r="Y49" s="72" t="str">
        <f t="shared" ref="Y49" si="522">IF(COUNTIF($G49:$N50,Y$2)&gt;0,ROW()+1,"")</f>
        <v/>
      </c>
      <c r="Z49" s="72" t="str">
        <f t="shared" ref="Z49" si="523">IF(COUNTIF($G49:$N50,Z$2)&gt;0,ROW()+1,"")</f>
        <v/>
      </c>
      <c r="AA49" s="72" t="str">
        <f t="shared" ref="AA49" si="524">IF(COUNTIF($G49:$N50,AA$2)&gt;0,ROW()+1,"")</f>
        <v/>
      </c>
      <c r="AB49" s="72" t="str">
        <f t="shared" ref="AB49" si="525">IF(COUNTIF($G49:$N50,AB$2)&gt;0,ROW()+1,"")</f>
        <v/>
      </c>
      <c r="AC49" s="72" t="str">
        <f t="shared" ref="AC49" si="526">IF(COUNTIF($G49:$N50,AC$2)&gt;0,ROW()+1,"")</f>
        <v/>
      </c>
      <c r="AD49" s="72" t="str">
        <f t="shared" ref="AD49" si="527">IF(COUNTIF($G49:$N50,AD$2)&gt;0,ROW()+1,"")</f>
        <v/>
      </c>
      <c r="AE49" s="72" t="str">
        <f t="shared" ref="AE49" si="528">IF(COUNTIF($G49:$N50,AE$2)&gt;0,ROW()+1,"")</f>
        <v/>
      </c>
      <c r="AF49" s="72" t="str">
        <f t="shared" ref="AF49" si="529">IF(COUNTIF($G49:$N50,AF$2)&gt;0,ROW()+1,"")</f>
        <v/>
      </c>
      <c r="AG49" s="72" t="str">
        <f t="shared" ref="AG49" si="530">IF(COUNTIF($G49:$N50,AG$2)&gt;0,ROW()+1,"")</f>
        <v/>
      </c>
      <c r="AH49" s="72" t="str">
        <f t="shared" ref="AH49" si="531">IF(COUNTIF($G49:$N50,AH$2)&gt;0,ROW()+1,"")</f>
        <v/>
      </c>
      <c r="AI49" s="72" t="str">
        <f t="shared" ref="AI49" si="532">IF(COUNTIF($G49:$N50,AI$2)&gt;0,ROW()+1,"")</f>
        <v/>
      </c>
      <c r="AJ49" s="72" t="str">
        <f t="shared" ref="AJ49" si="533">IF(COUNTIF($G49:$N50,AJ$2)&gt;0,ROW()+1,"")</f>
        <v/>
      </c>
      <c r="AK49" s="72" t="str">
        <f t="shared" ref="AK49" si="534">IF(COUNTIF($G49:$N50,AK$2)&gt;0,ROW()+1,"")</f>
        <v/>
      </c>
      <c r="AL49" s="72" t="str">
        <f t="shared" ref="AL49" si="535">IF(COUNTIF($G49:$N50,AL$2)&gt;0,ROW()+1,"")</f>
        <v/>
      </c>
      <c r="AM49" s="72" t="str">
        <f t="shared" ref="AM49" si="536">IF(COUNTIF($G49:$N50,AM$2)&gt;0,ROW()+1,"")</f>
        <v/>
      </c>
      <c r="AN49" s="72" t="str">
        <f t="shared" ref="AN49" si="537">IF(COUNTIF($G49:$N50,AN$2)&gt;0,ROW()+1,"")</f>
        <v/>
      </c>
      <c r="AO49" s="72" t="str">
        <f t="shared" ref="AO49" si="538">IF(COUNTIF($G49:$N50,AO$2)&gt;0,ROW()+1,"")</f>
        <v/>
      </c>
      <c r="AP49" s="72" t="str">
        <f t="shared" ref="AP49" si="539">IF(COUNTIF($G49:$N50,AP$2)&gt;0,ROW()+1,"")</f>
        <v/>
      </c>
      <c r="AQ49" s="72" t="str">
        <f t="shared" ref="AQ49" si="540">IF(COUNTIF($G49:$N50,AQ$2)&gt;0,ROW()+1,"")</f>
        <v/>
      </c>
      <c r="AR49" s="72" t="str">
        <f t="shared" ref="AR49" si="541">IF(COUNTIF($G49:$N50,AR$2)&gt;0,ROW()+1,"")</f>
        <v/>
      </c>
      <c r="AS49" s="72" t="str">
        <f t="shared" ref="AS49" si="542">IF(COUNTIF($G49:$N50,AS$2)&gt;0,ROW()+1,"")</f>
        <v/>
      </c>
    </row>
    <row r="50" spans="1:45" s="3" customFormat="1" ht="45" customHeight="1">
      <c r="A50" s="75"/>
      <c r="B50" s="84"/>
      <c r="C50" s="4" t="s">
        <v>145</v>
      </c>
      <c r="D50" s="4" t="s">
        <v>146</v>
      </c>
      <c r="E50" s="4" t="s">
        <v>147</v>
      </c>
      <c r="F50" s="52" t="s">
        <v>148</v>
      </c>
      <c r="G50" s="80"/>
      <c r="H50" s="81"/>
      <c r="I50" s="81"/>
      <c r="J50" s="81"/>
      <c r="K50" s="81"/>
      <c r="L50" s="81"/>
      <c r="M50" s="81"/>
      <c r="N50" s="82"/>
      <c r="P50" s="80"/>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row>
    <row r="51" spans="1:45" s="3" customFormat="1" ht="15" customHeight="1">
      <c r="A51" s="75"/>
      <c r="B51" s="83" t="s">
        <v>149</v>
      </c>
      <c r="C51" s="85" t="s">
        <v>150</v>
      </c>
      <c r="D51" s="86"/>
      <c r="E51" s="86"/>
      <c r="F51" s="87"/>
      <c r="G51" s="80"/>
      <c r="H51" s="81"/>
      <c r="I51" s="81"/>
      <c r="J51" s="81"/>
      <c r="K51" s="81"/>
      <c r="L51" s="81"/>
      <c r="M51" s="81"/>
      <c r="N51" s="82"/>
      <c r="P51" s="80" t="str">
        <f t="shared" ref="P51" si="543">IF(COUNTIF($G51:$N52,P$2)&gt;0,ROW()+1,"")</f>
        <v/>
      </c>
      <c r="Q51" s="72" t="str">
        <f t="shared" ref="Q51" si="544">IF(COUNTIF($G51:$N52,Q$2)&gt;0,ROW()+1,"")</f>
        <v/>
      </c>
      <c r="R51" s="72" t="str">
        <f t="shared" ref="R51" si="545">IF(COUNTIF($G51:$N52,R$2)&gt;0,ROW()+1,"")</f>
        <v/>
      </c>
      <c r="S51" s="72" t="str">
        <f t="shared" ref="S51" si="546">IF(COUNTIF($G51:$N52,S$2)&gt;0,ROW()+1,"")</f>
        <v/>
      </c>
      <c r="T51" s="72" t="str">
        <f t="shared" ref="T51" si="547">IF(COUNTIF($G51:$N52,T$2)&gt;0,ROW()+1,"")</f>
        <v/>
      </c>
      <c r="U51" s="72" t="str">
        <f t="shared" ref="U51" si="548">IF(COUNTIF($G51:$N52,U$2)&gt;0,ROW()+1,"")</f>
        <v/>
      </c>
      <c r="V51" s="72" t="str">
        <f t="shared" ref="V51" si="549">IF(COUNTIF($G51:$N52,V$2)&gt;0,ROW()+1,"")</f>
        <v/>
      </c>
      <c r="W51" s="72" t="str">
        <f t="shared" ref="W51" si="550">IF(COUNTIF($G51:$N52,W$2)&gt;0,ROW()+1,"")</f>
        <v/>
      </c>
      <c r="X51" s="72" t="str">
        <f t="shared" ref="X51" si="551">IF(COUNTIF($G51:$N52,X$2)&gt;0,ROW()+1,"")</f>
        <v/>
      </c>
      <c r="Y51" s="72" t="str">
        <f t="shared" ref="Y51" si="552">IF(COUNTIF($G51:$N52,Y$2)&gt;0,ROW()+1,"")</f>
        <v/>
      </c>
      <c r="Z51" s="72" t="str">
        <f t="shared" ref="Z51" si="553">IF(COUNTIF($G51:$N52,Z$2)&gt;0,ROW()+1,"")</f>
        <v/>
      </c>
      <c r="AA51" s="72" t="str">
        <f t="shared" ref="AA51" si="554">IF(COUNTIF($G51:$N52,AA$2)&gt;0,ROW()+1,"")</f>
        <v/>
      </c>
      <c r="AB51" s="72" t="str">
        <f t="shared" ref="AB51" si="555">IF(COUNTIF($G51:$N52,AB$2)&gt;0,ROW()+1,"")</f>
        <v/>
      </c>
      <c r="AC51" s="72" t="str">
        <f t="shared" ref="AC51" si="556">IF(COUNTIF($G51:$N52,AC$2)&gt;0,ROW()+1,"")</f>
        <v/>
      </c>
      <c r="AD51" s="72" t="str">
        <f t="shared" ref="AD51" si="557">IF(COUNTIF($G51:$N52,AD$2)&gt;0,ROW()+1,"")</f>
        <v/>
      </c>
      <c r="AE51" s="72" t="str">
        <f t="shared" ref="AE51" si="558">IF(COUNTIF($G51:$N52,AE$2)&gt;0,ROW()+1,"")</f>
        <v/>
      </c>
      <c r="AF51" s="72" t="str">
        <f t="shared" ref="AF51" si="559">IF(COUNTIF($G51:$N52,AF$2)&gt;0,ROW()+1,"")</f>
        <v/>
      </c>
      <c r="AG51" s="72" t="str">
        <f t="shared" ref="AG51" si="560">IF(COUNTIF($G51:$N52,AG$2)&gt;0,ROW()+1,"")</f>
        <v/>
      </c>
      <c r="AH51" s="72" t="str">
        <f t="shared" ref="AH51" si="561">IF(COUNTIF($G51:$N52,AH$2)&gt;0,ROW()+1,"")</f>
        <v/>
      </c>
      <c r="AI51" s="72" t="str">
        <f t="shared" ref="AI51" si="562">IF(COUNTIF($G51:$N52,AI$2)&gt;0,ROW()+1,"")</f>
        <v/>
      </c>
      <c r="AJ51" s="72" t="str">
        <f t="shared" ref="AJ51" si="563">IF(COUNTIF($G51:$N52,AJ$2)&gt;0,ROW()+1,"")</f>
        <v/>
      </c>
      <c r="AK51" s="72" t="str">
        <f t="shared" ref="AK51" si="564">IF(COUNTIF($G51:$N52,AK$2)&gt;0,ROW()+1,"")</f>
        <v/>
      </c>
      <c r="AL51" s="72" t="str">
        <f t="shared" ref="AL51" si="565">IF(COUNTIF($G51:$N52,AL$2)&gt;0,ROW()+1,"")</f>
        <v/>
      </c>
      <c r="AM51" s="72" t="str">
        <f t="shared" ref="AM51" si="566">IF(COUNTIF($G51:$N52,AM$2)&gt;0,ROW()+1,"")</f>
        <v/>
      </c>
      <c r="AN51" s="72" t="str">
        <f t="shared" ref="AN51" si="567">IF(COUNTIF($G51:$N52,AN$2)&gt;0,ROW()+1,"")</f>
        <v/>
      </c>
      <c r="AO51" s="72" t="str">
        <f t="shared" ref="AO51" si="568">IF(COUNTIF($G51:$N52,AO$2)&gt;0,ROW()+1,"")</f>
        <v/>
      </c>
      <c r="AP51" s="72" t="str">
        <f t="shared" ref="AP51" si="569">IF(COUNTIF($G51:$N52,AP$2)&gt;0,ROW()+1,"")</f>
        <v/>
      </c>
      <c r="AQ51" s="72" t="str">
        <f t="shared" ref="AQ51" si="570">IF(COUNTIF($G51:$N52,AQ$2)&gt;0,ROW()+1,"")</f>
        <v/>
      </c>
      <c r="AR51" s="72" t="str">
        <f t="shared" ref="AR51" si="571">IF(COUNTIF($G51:$N52,AR$2)&gt;0,ROW()+1,"")</f>
        <v/>
      </c>
      <c r="AS51" s="72" t="str">
        <f t="shared" ref="AS51" si="572">IF(COUNTIF($G51:$N52,AS$2)&gt;0,ROW()+1,"")</f>
        <v/>
      </c>
    </row>
    <row r="52" spans="1:45" s="3" customFormat="1" ht="45" customHeight="1">
      <c r="A52" s="75"/>
      <c r="B52" s="84"/>
      <c r="C52" s="4" t="s">
        <v>151</v>
      </c>
      <c r="D52" s="4" t="s">
        <v>152</v>
      </c>
      <c r="E52" s="4" t="s">
        <v>153</v>
      </c>
      <c r="F52" s="52" t="s">
        <v>154</v>
      </c>
      <c r="G52" s="80"/>
      <c r="H52" s="81"/>
      <c r="I52" s="81"/>
      <c r="J52" s="81"/>
      <c r="K52" s="81"/>
      <c r="L52" s="81"/>
      <c r="M52" s="81"/>
      <c r="N52" s="82"/>
      <c r="P52" s="80"/>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row>
    <row r="53" spans="1:45" s="3" customFormat="1" ht="15" customHeight="1">
      <c r="A53" s="75"/>
      <c r="B53" s="83" t="s">
        <v>155</v>
      </c>
      <c r="C53" s="85" t="s">
        <v>156</v>
      </c>
      <c r="D53" s="86"/>
      <c r="E53" s="86"/>
      <c r="F53" s="87"/>
      <c r="G53" s="80"/>
      <c r="H53" s="81"/>
      <c r="I53" s="81"/>
      <c r="J53" s="81"/>
      <c r="K53" s="81"/>
      <c r="L53" s="81"/>
      <c r="M53" s="81"/>
      <c r="N53" s="82"/>
      <c r="P53" s="80" t="str">
        <f t="shared" ref="P53" si="573">IF(COUNTIF($G53:$N54,P$2)&gt;0,ROW()+1,"")</f>
        <v/>
      </c>
      <c r="Q53" s="72" t="str">
        <f t="shared" ref="Q53" si="574">IF(COUNTIF($G53:$N54,Q$2)&gt;0,ROW()+1,"")</f>
        <v/>
      </c>
      <c r="R53" s="72" t="str">
        <f t="shared" ref="R53" si="575">IF(COUNTIF($G53:$N54,R$2)&gt;0,ROW()+1,"")</f>
        <v/>
      </c>
      <c r="S53" s="72" t="str">
        <f t="shared" ref="S53" si="576">IF(COUNTIF($G53:$N54,S$2)&gt;0,ROW()+1,"")</f>
        <v/>
      </c>
      <c r="T53" s="72" t="str">
        <f t="shared" ref="T53" si="577">IF(COUNTIF($G53:$N54,T$2)&gt;0,ROW()+1,"")</f>
        <v/>
      </c>
      <c r="U53" s="72" t="str">
        <f t="shared" ref="U53" si="578">IF(COUNTIF($G53:$N54,U$2)&gt;0,ROW()+1,"")</f>
        <v/>
      </c>
      <c r="V53" s="72" t="str">
        <f t="shared" ref="V53" si="579">IF(COUNTIF($G53:$N54,V$2)&gt;0,ROW()+1,"")</f>
        <v/>
      </c>
      <c r="W53" s="72" t="str">
        <f t="shared" ref="W53" si="580">IF(COUNTIF($G53:$N54,W$2)&gt;0,ROW()+1,"")</f>
        <v/>
      </c>
      <c r="X53" s="72" t="str">
        <f t="shared" ref="X53" si="581">IF(COUNTIF($G53:$N54,X$2)&gt;0,ROW()+1,"")</f>
        <v/>
      </c>
      <c r="Y53" s="72" t="str">
        <f t="shared" ref="Y53" si="582">IF(COUNTIF($G53:$N54,Y$2)&gt;0,ROW()+1,"")</f>
        <v/>
      </c>
      <c r="Z53" s="72" t="str">
        <f t="shared" ref="Z53" si="583">IF(COUNTIF($G53:$N54,Z$2)&gt;0,ROW()+1,"")</f>
        <v/>
      </c>
      <c r="AA53" s="72" t="str">
        <f t="shared" ref="AA53" si="584">IF(COUNTIF($G53:$N54,AA$2)&gt;0,ROW()+1,"")</f>
        <v/>
      </c>
      <c r="AB53" s="72" t="str">
        <f t="shared" ref="AB53" si="585">IF(COUNTIF($G53:$N54,AB$2)&gt;0,ROW()+1,"")</f>
        <v/>
      </c>
      <c r="AC53" s="72" t="str">
        <f t="shared" ref="AC53" si="586">IF(COUNTIF($G53:$N54,AC$2)&gt;0,ROW()+1,"")</f>
        <v/>
      </c>
      <c r="AD53" s="72" t="str">
        <f t="shared" ref="AD53" si="587">IF(COUNTIF($G53:$N54,AD$2)&gt;0,ROW()+1,"")</f>
        <v/>
      </c>
      <c r="AE53" s="72" t="str">
        <f t="shared" ref="AE53" si="588">IF(COUNTIF($G53:$N54,AE$2)&gt;0,ROW()+1,"")</f>
        <v/>
      </c>
      <c r="AF53" s="72" t="str">
        <f t="shared" ref="AF53" si="589">IF(COUNTIF($G53:$N54,AF$2)&gt;0,ROW()+1,"")</f>
        <v/>
      </c>
      <c r="AG53" s="72" t="str">
        <f t="shared" ref="AG53" si="590">IF(COUNTIF($G53:$N54,AG$2)&gt;0,ROW()+1,"")</f>
        <v/>
      </c>
      <c r="AH53" s="72" t="str">
        <f t="shared" ref="AH53" si="591">IF(COUNTIF($G53:$N54,AH$2)&gt;0,ROW()+1,"")</f>
        <v/>
      </c>
      <c r="AI53" s="72" t="str">
        <f t="shared" ref="AI53" si="592">IF(COUNTIF($G53:$N54,AI$2)&gt;0,ROW()+1,"")</f>
        <v/>
      </c>
      <c r="AJ53" s="72" t="str">
        <f t="shared" ref="AJ53" si="593">IF(COUNTIF($G53:$N54,AJ$2)&gt;0,ROW()+1,"")</f>
        <v/>
      </c>
      <c r="AK53" s="72" t="str">
        <f t="shared" ref="AK53" si="594">IF(COUNTIF($G53:$N54,AK$2)&gt;0,ROW()+1,"")</f>
        <v/>
      </c>
      <c r="AL53" s="72" t="str">
        <f t="shared" ref="AL53" si="595">IF(COUNTIF($G53:$N54,AL$2)&gt;0,ROW()+1,"")</f>
        <v/>
      </c>
      <c r="AM53" s="72" t="str">
        <f t="shared" ref="AM53" si="596">IF(COUNTIF($G53:$N54,AM$2)&gt;0,ROW()+1,"")</f>
        <v/>
      </c>
      <c r="AN53" s="72" t="str">
        <f t="shared" ref="AN53" si="597">IF(COUNTIF($G53:$N54,AN$2)&gt;0,ROW()+1,"")</f>
        <v/>
      </c>
      <c r="AO53" s="72" t="str">
        <f t="shared" ref="AO53" si="598">IF(COUNTIF($G53:$N54,AO$2)&gt;0,ROW()+1,"")</f>
        <v/>
      </c>
      <c r="AP53" s="72" t="str">
        <f t="shared" ref="AP53" si="599">IF(COUNTIF($G53:$N54,AP$2)&gt;0,ROW()+1,"")</f>
        <v/>
      </c>
      <c r="AQ53" s="72" t="str">
        <f t="shared" ref="AQ53" si="600">IF(COUNTIF($G53:$N54,AQ$2)&gt;0,ROW()+1,"")</f>
        <v/>
      </c>
      <c r="AR53" s="72" t="str">
        <f t="shared" ref="AR53" si="601">IF(COUNTIF($G53:$N54,AR$2)&gt;0,ROW()+1,"")</f>
        <v/>
      </c>
      <c r="AS53" s="72" t="str">
        <f t="shared" ref="AS53" si="602">IF(COUNTIF($G53:$N54,AS$2)&gt;0,ROW()+1,"")</f>
        <v/>
      </c>
    </row>
    <row r="54" spans="1:45" s="3" customFormat="1" ht="45" customHeight="1">
      <c r="A54" s="75"/>
      <c r="B54" s="84"/>
      <c r="C54" s="4" t="s">
        <v>157</v>
      </c>
      <c r="D54" s="6" t="s">
        <v>26</v>
      </c>
      <c r="E54" s="6" t="s">
        <v>26</v>
      </c>
      <c r="F54" s="52" t="s">
        <v>158</v>
      </c>
      <c r="G54" s="80"/>
      <c r="H54" s="81"/>
      <c r="I54" s="81"/>
      <c r="J54" s="81"/>
      <c r="K54" s="81"/>
      <c r="L54" s="81"/>
      <c r="M54" s="81"/>
      <c r="N54" s="82"/>
      <c r="P54" s="80"/>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row>
    <row r="55" spans="1:45" s="3" customFormat="1" ht="15" customHeight="1">
      <c r="A55" s="75"/>
      <c r="B55" s="91" t="s">
        <v>159</v>
      </c>
      <c r="C55" s="92"/>
      <c r="D55" s="92"/>
      <c r="E55" s="92"/>
      <c r="F55" s="93"/>
      <c r="G55" s="90"/>
      <c r="H55" s="88"/>
      <c r="I55" s="88"/>
      <c r="J55" s="88"/>
      <c r="K55" s="88"/>
      <c r="L55" s="88"/>
      <c r="M55" s="88"/>
      <c r="N55" s="89"/>
      <c r="P55" s="90"/>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9"/>
    </row>
    <row r="56" spans="1:45" s="3" customFormat="1" ht="15" customHeight="1">
      <c r="A56" s="75"/>
      <c r="B56" s="99" t="s">
        <v>160</v>
      </c>
      <c r="C56" s="100"/>
      <c r="D56" s="100"/>
      <c r="E56" s="100"/>
      <c r="F56" s="101"/>
      <c r="G56" s="90"/>
      <c r="H56" s="88"/>
      <c r="I56" s="88"/>
      <c r="J56" s="88"/>
      <c r="K56" s="88"/>
      <c r="L56" s="88"/>
      <c r="M56" s="88"/>
      <c r="N56" s="89"/>
      <c r="P56" s="90"/>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9"/>
    </row>
    <row r="57" spans="1:45" s="3" customFormat="1" ht="15" customHeight="1">
      <c r="A57" s="75"/>
      <c r="B57" s="83" t="s">
        <v>161</v>
      </c>
      <c r="C57" s="85" t="s">
        <v>162</v>
      </c>
      <c r="D57" s="86"/>
      <c r="E57" s="86"/>
      <c r="F57" s="87"/>
      <c r="G57" s="80"/>
      <c r="H57" s="81"/>
      <c r="I57" s="81"/>
      <c r="J57" s="81"/>
      <c r="K57" s="81"/>
      <c r="L57" s="81"/>
      <c r="M57" s="81"/>
      <c r="N57" s="82"/>
      <c r="P57" s="80" t="str">
        <f t="shared" ref="P57" si="603">IF(COUNTIF($G57:$N58,P$2)&gt;0,ROW()+1,"")</f>
        <v/>
      </c>
      <c r="Q57" s="72" t="str">
        <f t="shared" ref="Q57" si="604">IF(COUNTIF($G57:$N58,Q$2)&gt;0,ROW()+1,"")</f>
        <v/>
      </c>
      <c r="R57" s="72" t="str">
        <f t="shared" ref="R57" si="605">IF(COUNTIF($G57:$N58,R$2)&gt;0,ROW()+1,"")</f>
        <v/>
      </c>
      <c r="S57" s="72" t="str">
        <f t="shared" ref="S57" si="606">IF(COUNTIF($G57:$N58,S$2)&gt;0,ROW()+1,"")</f>
        <v/>
      </c>
      <c r="T57" s="72" t="str">
        <f t="shared" ref="T57" si="607">IF(COUNTIF($G57:$N58,T$2)&gt;0,ROW()+1,"")</f>
        <v/>
      </c>
      <c r="U57" s="72" t="str">
        <f t="shared" ref="U57" si="608">IF(COUNTIF($G57:$N58,U$2)&gt;0,ROW()+1,"")</f>
        <v/>
      </c>
      <c r="V57" s="72" t="str">
        <f t="shared" ref="V57" si="609">IF(COUNTIF($G57:$N58,V$2)&gt;0,ROW()+1,"")</f>
        <v/>
      </c>
      <c r="W57" s="72" t="str">
        <f t="shared" ref="W57" si="610">IF(COUNTIF($G57:$N58,W$2)&gt;0,ROW()+1,"")</f>
        <v/>
      </c>
      <c r="X57" s="72" t="str">
        <f t="shared" ref="X57" si="611">IF(COUNTIF($G57:$N58,X$2)&gt;0,ROW()+1,"")</f>
        <v/>
      </c>
      <c r="Y57" s="72" t="str">
        <f t="shared" ref="Y57" si="612">IF(COUNTIF($G57:$N58,Y$2)&gt;0,ROW()+1,"")</f>
        <v/>
      </c>
      <c r="Z57" s="72" t="str">
        <f t="shared" ref="Z57" si="613">IF(COUNTIF($G57:$N58,Z$2)&gt;0,ROW()+1,"")</f>
        <v/>
      </c>
      <c r="AA57" s="72" t="str">
        <f t="shared" ref="AA57" si="614">IF(COUNTIF($G57:$N58,AA$2)&gt;0,ROW()+1,"")</f>
        <v/>
      </c>
      <c r="AB57" s="72" t="str">
        <f t="shared" ref="AB57" si="615">IF(COUNTIF($G57:$N58,AB$2)&gt;0,ROW()+1,"")</f>
        <v/>
      </c>
      <c r="AC57" s="72" t="str">
        <f t="shared" ref="AC57" si="616">IF(COUNTIF($G57:$N58,AC$2)&gt;0,ROW()+1,"")</f>
        <v/>
      </c>
      <c r="AD57" s="72" t="str">
        <f t="shared" ref="AD57" si="617">IF(COUNTIF($G57:$N58,AD$2)&gt;0,ROW()+1,"")</f>
        <v/>
      </c>
      <c r="AE57" s="72" t="str">
        <f t="shared" ref="AE57" si="618">IF(COUNTIF($G57:$N58,AE$2)&gt;0,ROW()+1,"")</f>
        <v/>
      </c>
      <c r="AF57" s="72" t="str">
        <f t="shared" ref="AF57" si="619">IF(COUNTIF($G57:$N58,AF$2)&gt;0,ROW()+1,"")</f>
        <v/>
      </c>
      <c r="AG57" s="72" t="str">
        <f t="shared" ref="AG57" si="620">IF(COUNTIF($G57:$N58,AG$2)&gt;0,ROW()+1,"")</f>
        <v/>
      </c>
      <c r="AH57" s="72" t="str">
        <f t="shared" ref="AH57" si="621">IF(COUNTIF($G57:$N58,AH$2)&gt;0,ROW()+1,"")</f>
        <v/>
      </c>
      <c r="AI57" s="72" t="str">
        <f t="shared" ref="AI57" si="622">IF(COUNTIF($G57:$N58,AI$2)&gt;0,ROW()+1,"")</f>
        <v/>
      </c>
      <c r="AJ57" s="72" t="str">
        <f t="shared" ref="AJ57" si="623">IF(COUNTIF($G57:$N58,AJ$2)&gt;0,ROW()+1,"")</f>
        <v/>
      </c>
      <c r="AK57" s="72" t="str">
        <f t="shared" ref="AK57" si="624">IF(COUNTIF($G57:$N58,AK$2)&gt;0,ROW()+1,"")</f>
        <v/>
      </c>
      <c r="AL57" s="72" t="str">
        <f t="shared" ref="AL57" si="625">IF(COUNTIF($G57:$N58,AL$2)&gt;0,ROW()+1,"")</f>
        <v/>
      </c>
      <c r="AM57" s="72" t="str">
        <f t="shared" ref="AM57" si="626">IF(COUNTIF($G57:$N58,AM$2)&gt;0,ROW()+1,"")</f>
        <v/>
      </c>
      <c r="AN57" s="72" t="str">
        <f t="shared" ref="AN57" si="627">IF(COUNTIF($G57:$N58,AN$2)&gt;0,ROW()+1,"")</f>
        <v/>
      </c>
      <c r="AO57" s="72" t="str">
        <f t="shared" ref="AO57" si="628">IF(COUNTIF($G57:$N58,AO$2)&gt;0,ROW()+1,"")</f>
        <v/>
      </c>
      <c r="AP57" s="72" t="str">
        <f t="shared" ref="AP57" si="629">IF(COUNTIF($G57:$N58,AP$2)&gt;0,ROW()+1,"")</f>
        <v/>
      </c>
      <c r="AQ57" s="72" t="str">
        <f t="shared" ref="AQ57" si="630">IF(COUNTIF($G57:$N58,AQ$2)&gt;0,ROW()+1,"")</f>
        <v/>
      </c>
      <c r="AR57" s="72" t="str">
        <f t="shared" ref="AR57" si="631">IF(COUNTIF($G57:$N58,AR$2)&gt;0,ROW()+1,"")</f>
        <v/>
      </c>
      <c r="AS57" s="72" t="str">
        <f t="shared" ref="AS57" si="632">IF(COUNTIF($G57:$N58,AS$2)&gt;0,ROW()+1,"")</f>
        <v/>
      </c>
    </row>
    <row r="58" spans="1:45" s="3" customFormat="1" ht="45" customHeight="1">
      <c r="A58" s="75"/>
      <c r="B58" s="84"/>
      <c r="C58" s="4" t="s">
        <v>163</v>
      </c>
      <c r="D58" s="4" t="s">
        <v>164</v>
      </c>
      <c r="E58" s="4" t="s">
        <v>165</v>
      </c>
      <c r="F58" s="52" t="s">
        <v>166</v>
      </c>
      <c r="G58" s="80"/>
      <c r="H58" s="81"/>
      <c r="I58" s="81"/>
      <c r="J58" s="81"/>
      <c r="K58" s="81"/>
      <c r="L58" s="81"/>
      <c r="M58" s="81"/>
      <c r="N58" s="82"/>
      <c r="P58" s="80"/>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row>
    <row r="59" spans="1:45" s="3" customFormat="1" ht="15" customHeight="1">
      <c r="A59" s="75"/>
      <c r="B59" s="83" t="s">
        <v>167</v>
      </c>
      <c r="C59" s="85" t="s">
        <v>168</v>
      </c>
      <c r="D59" s="86"/>
      <c r="E59" s="86"/>
      <c r="F59" s="87"/>
      <c r="G59" s="80"/>
      <c r="H59" s="81"/>
      <c r="I59" s="81"/>
      <c r="J59" s="81"/>
      <c r="K59" s="81"/>
      <c r="L59" s="81"/>
      <c r="M59" s="81"/>
      <c r="N59" s="82"/>
      <c r="P59" s="80" t="str">
        <f t="shared" ref="P59" si="633">IF(COUNTIF($G59:$N60,P$2)&gt;0,ROW()+1,"")</f>
        <v/>
      </c>
      <c r="Q59" s="72" t="str">
        <f t="shared" ref="Q59" si="634">IF(COUNTIF($G59:$N60,Q$2)&gt;0,ROW()+1,"")</f>
        <v/>
      </c>
      <c r="R59" s="72" t="str">
        <f t="shared" ref="R59" si="635">IF(COUNTIF($G59:$N60,R$2)&gt;0,ROW()+1,"")</f>
        <v/>
      </c>
      <c r="S59" s="72" t="str">
        <f t="shared" ref="S59" si="636">IF(COUNTIF($G59:$N60,S$2)&gt;0,ROW()+1,"")</f>
        <v/>
      </c>
      <c r="T59" s="72" t="str">
        <f t="shared" ref="T59" si="637">IF(COUNTIF($G59:$N60,T$2)&gt;0,ROW()+1,"")</f>
        <v/>
      </c>
      <c r="U59" s="72" t="str">
        <f t="shared" ref="U59" si="638">IF(COUNTIF($G59:$N60,U$2)&gt;0,ROW()+1,"")</f>
        <v/>
      </c>
      <c r="V59" s="72" t="str">
        <f t="shared" ref="V59" si="639">IF(COUNTIF($G59:$N60,V$2)&gt;0,ROW()+1,"")</f>
        <v/>
      </c>
      <c r="W59" s="72" t="str">
        <f t="shared" ref="W59" si="640">IF(COUNTIF($G59:$N60,W$2)&gt;0,ROW()+1,"")</f>
        <v/>
      </c>
      <c r="X59" s="72" t="str">
        <f t="shared" ref="X59" si="641">IF(COUNTIF($G59:$N60,X$2)&gt;0,ROW()+1,"")</f>
        <v/>
      </c>
      <c r="Y59" s="72" t="str">
        <f t="shared" ref="Y59" si="642">IF(COUNTIF($G59:$N60,Y$2)&gt;0,ROW()+1,"")</f>
        <v/>
      </c>
      <c r="Z59" s="72" t="str">
        <f t="shared" ref="Z59" si="643">IF(COUNTIF($G59:$N60,Z$2)&gt;0,ROW()+1,"")</f>
        <v/>
      </c>
      <c r="AA59" s="72" t="str">
        <f t="shared" ref="AA59" si="644">IF(COUNTIF($G59:$N60,AA$2)&gt;0,ROW()+1,"")</f>
        <v/>
      </c>
      <c r="AB59" s="72" t="str">
        <f t="shared" ref="AB59" si="645">IF(COUNTIF($G59:$N60,AB$2)&gt;0,ROW()+1,"")</f>
        <v/>
      </c>
      <c r="AC59" s="72" t="str">
        <f t="shared" ref="AC59" si="646">IF(COUNTIF($G59:$N60,AC$2)&gt;0,ROW()+1,"")</f>
        <v/>
      </c>
      <c r="AD59" s="72" t="str">
        <f t="shared" ref="AD59" si="647">IF(COUNTIF($G59:$N60,AD$2)&gt;0,ROW()+1,"")</f>
        <v/>
      </c>
      <c r="AE59" s="72" t="str">
        <f t="shared" ref="AE59" si="648">IF(COUNTIF($G59:$N60,AE$2)&gt;0,ROW()+1,"")</f>
        <v/>
      </c>
      <c r="AF59" s="72" t="str">
        <f t="shared" ref="AF59" si="649">IF(COUNTIF($G59:$N60,AF$2)&gt;0,ROW()+1,"")</f>
        <v/>
      </c>
      <c r="AG59" s="72" t="str">
        <f t="shared" ref="AG59" si="650">IF(COUNTIF($G59:$N60,AG$2)&gt;0,ROW()+1,"")</f>
        <v/>
      </c>
      <c r="AH59" s="72" t="str">
        <f t="shared" ref="AH59" si="651">IF(COUNTIF($G59:$N60,AH$2)&gt;0,ROW()+1,"")</f>
        <v/>
      </c>
      <c r="AI59" s="72" t="str">
        <f t="shared" ref="AI59" si="652">IF(COUNTIF($G59:$N60,AI$2)&gt;0,ROW()+1,"")</f>
        <v/>
      </c>
      <c r="AJ59" s="72" t="str">
        <f t="shared" ref="AJ59" si="653">IF(COUNTIF($G59:$N60,AJ$2)&gt;0,ROW()+1,"")</f>
        <v/>
      </c>
      <c r="AK59" s="72" t="str">
        <f t="shared" ref="AK59" si="654">IF(COUNTIF($G59:$N60,AK$2)&gt;0,ROW()+1,"")</f>
        <v/>
      </c>
      <c r="AL59" s="72" t="str">
        <f t="shared" ref="AL59" si="655">IF(COUNTIF($G59:$N60,AL$2)&gt;0,ROW()+1,"")</f>
        <v/>
      </c>
      <c r="AM59" s="72" t="str">
        <f t="shared" ref="AM59" si="656">IF(COUNTIF($G59:$N60,AM$2)&gt;0,ROW()+1,"")</f>
        <v/>
      </c>
      <c r="AN59" s="72" t="str">
        <f t="shared" ref="AN59" si="657">IF(COUNTIF($G59:$N60,AN$2)&gt;0,ROW()+1,"")</f>
        <v/>
      </c>
      <c r="AO59" s="72" t="str">
        <f t="shared" ref="AO59" si="658">IF(COUNTIF($G59:$N60,AO$2)&gt;0,ROW()+1,"")</f>
        <v/>
      </c>
      <c r="AP59" s="72" t="str">
        <f t="shared" ref="AP59" si="659">IF(COUNTIF($G59:$N60,AP$2)&gt;0,ROW()+1,"")</f>
        <v/>
      </c>
      <c r="AQ59" s="72" t="str">
        <f t="shared" ref="AQ59" si="660">IF(COUNTIF($G59:$N60,AQ$2)&gt;0,ROW()+1,"")</f>
        <v/>
      </c>
      <c r="AR59" s="72" t="str">
        <f t="shared" ref="AR59" si="661">IF(COUNTIF($G59:$N60,AR$2)&gt;0,ROW()+1,"")</f>
        <v/>
      </c>
      <c r="AS59" s="72" t="str">
        <f t="shared" ref="AS59" si="662">IF(COUNTIF($G59:$N60,AS$2)&gt;0,ROW()+1,"")</f>
        <v/>
      </c>
    </row>
    <row r="60" spans="1:45" s="3" customFormat="1" ht="45" customHeight="1">
      <c r="A60" s="75"/>
      <c r="B60" s="84"/>
      <c r="C60" s="4" t="s">
        <v>169</v>
      </c>
      <c r="D60" s="6" t="s">
        <v>26</v>
      </c>
      <c r="E60" s="4" t="s">
        <v>170</v>
      </c>
      <c r="F60" s="52" t="s">
        <v>171</v>
      </c>
      <c r="G60" s="80"/>
      <c r="H60" s="81"/>
      <c r="I60" s="81"/>
      <c r="J60" s="81"/>
      <c r="K60" s="81"/>
      <c r="L60" s="81"/>
      <c r="M60" s="81"/>
      <c r="N60" s="82"/>
      <c r="P60" s="80"/>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row>
    <row r="61" spans="1:45" s="3" customFormat="1" ht="15" customHeight="1">
      <c r="A61" s="75"/>
      <c r="B61" s="83" t="s">
        <v>172</v>
      </c>
      <c r="C61" s="85" t="s">
        <v>173</v>
      </c>
      <c r="D61" s="86"/>
      <c r="E61" s="86"/>
      <c r="F61" s="87"/>
      <c r="G61" s="80"/>
      <c r="H61" s="81"/>
      <c r="I61" s="81"/>
      <c r="J61" s="81"/>
      <c r="K61" s="81"/>
      <c r="L61" s="81"/>
      <c r="M61" s="81"/>
      <c r="N61" s="82"/>
      <c r="P61" s="80" t="str">
        <f t="shared" ref="P61" si="663">IF(COUNTIF($G61:$N62,P$2)&gt;0,ROW()+1,"")</f>
        <v/>
      </c>
      <c r="Q61" s="72" t="str">
        <f t="shared" ref="Q61" si="664">IF(COUNTIF($G61:$N62,Q$2)&gt;0,ROW()+1,"")</f>
        <v/>
      </c>
      <c r="R61" s="72" t="str">
        <f t="shared" ref="R61" si="665">IF(COUNTIF($G61:$N62,R$2)&gt;0,ROW()+1,"")</f>
        <v/>
      </c>
      <c r="S61" s="72" t="str">
        <f t="shared" ref="S61" si="666">IF(COUNTIF($G61:$N62,S$2)&gt;0,ROW()+1,"")</f>
        <v/>
      </c>
      <c r="T61" s="72" t="str">
        <f t="shared" ref="T61" si="667">IF(COUNTIF($G61:$N62,T$2)&gt;0,ROW()+1,"")</f>
        <v/>
      </c>
      <c r="U61" s="72" t="str">
        <f t="shared" ref="U61" si="668">IF(COUNTIF($G61:$N62,U$2)&gt;0,ROW()+1,"")</f>
        <v/>
      </c>
      <c r="V61" s="72" t="str">
        <f t="shared" ref="V61" si="669">IF(COUNTIF($G61:$N62,V$2)&gt;0,ROW()+1,"")</f>
        <v/>
      </c>
      <c r="W61" s="72" t="str">
        <f t="shared" ref="W61" si="670">IF(COUNTIF($G61:$N62,W$2)&gt;0,ROW()+1,"")</f>
        <v/>
      </c>
      <c r="X61" s="72" t="str">
        <f t="shared" ref="X61" si="671">IF(COUNTIF($G61:$N62,X$2)&gt;0,ROW()+1,"")</f>
        <v/>
      </c>
      <c r="Y61" s="72" t="str">
        <f t="shared" ref="Y61" si="672">IF(COUNTIF($G61:$N62,Y$2)&gt;0,ROW()+1,"")</f>
        <v/>
      </c>
      <c r="Z61" s="72" t="str">
        <f t="shared" ref="Z61" si="673">IF(COUNTIF($G61:$N62,Z$2)&gt;0,ROW()+1,"")</f>
        <v/>
      </c>
      <c r="AA61" s="72" t="str">
        <f t="shared" ref="AA61" si="674">IF(COUNTIF($G61:$N62,AA$2)&gt;0,ROW()+1,"")</f>
        <v/>
      </c>
      <c r="AB61" s="72" t="str">
        <f t="shared" ref="AB61" si="675">IF(COUNTIF($G61:$N62,AB$2)&gt;0,ROW()+1,"")</f>
        <v/>
      </c>
      <c r="AC61" s="72" t="str">
        <f t="shared" ref="AC61" si="676">IF(COUNTIF($G61:$N62,AC$2)&gt;0,ROW()+1,"")</f>
        <v/>
      </c>
      <c r="AD61" s="72" t="str">
        <f t="shared" ref="AD61" si="677">IF(COUNTIF($G61:$N62,AD$2)&gt;0,ROW()+1,"")</f>
        <v/>
      </c>
      <c r="AE61" s="72" t="str">
        <f t="shared" ref="AE61" si="678">IF(COUNTIF($G61:$N62,AE$2)&gt;0,ROW()+1,"")</f>
        <v/>
      </c>
      <c r="AF61" s="72" t="str">
        <f t="shared" ref="AF61" si="679">IF(COUNTIF($G61:$N62,AF$2)&gt;0,ROW()+1,"")</f>
        <v/>
      </c>
      <c r="AG61" s="72" t="str">
        <f t="shared" ref="AG61" si="680">IF(COUNTIF($G61:$N62,AG$2)&gt;0,ROW()+1,"")</f>
        <v/>
      </c>
      <c r="AH61" s="72" t="str">
        <f t="shared" ref="AH61" si="681">IF(COUNTIF($G61:$N62,AH$2)&gt;0,ROW()+1,"")</f>
        <v/>
      </c>
      <c r="AI61" s="72" t="str">
        <f t="shared" ref="AI61" si="682">IF(COUNTIF($G61:$N62,AI$2)&gt;0,ROW()+1,"")</f>
        <v/>
      </c>
      <c r="AJ61" s="72" t="str">
        <f t="shared" ref="AJ61" si="683">IF(COUNTIF($G61:$N62,AJ$2)&gt;0,ROW()+1,"")</f>
        <v/>
      </c>
      <c r="AK61" s="72" t="str">
        <f t="shared" ref="AK61" si="684">IF(COUNTIF($G61:$N62,AK$2)&gt;0,ROW()+1,"")</f>
        <v/>
      </c>
      <c r="AL61" s="72" t="str">
        <f t="shared" ref="AL61" si="685">IF(COUNTIF($G61:$N62,AL$2)&gt;0,ROW()+1,"")</f>
        <v/>
      </c>
      <c r="AM61" s="72" t="str">
        <f t="shared" ref="AM61" si="686">IF(COUNTIF($G61:$N62,AM$2)&gt;0,ROW()+1,"")</f>
        <v/>
      </c>
      <c r="AN61" s="72" t="str">
        <f t="shared" ref="AN61" si="687">IF(COUNTIF($G61:$N62,AN$2)&gt;0,ROW()+1,"")</f>
        <v/>
      </c>
      <c r="AO61" s="72" t="str">
        <f t="shared" ref="AO61" si="688">IF(COUNTIF($G61:$N62,AO$2)&gt;0,ROW()+1,"")</f>
        <v/>
      </c>
      <c r="AP61" s="72" t="str">
        <f t="shared" ref="AP61" si="689">IF(COUNTIF($G61:$N62,AP$2)&gt;0,ROW()+1,"")</f>
        <v/>
      </c>
      <c r="AQ61" s="72" t="str">
        <f t="shared" ref="AQ61" si="690">IF(COUNTIF($G61:$N62,AQ$2)&gt;0,ROW()+1,"")</f>
        <v/>
      </c>
      <c r="AR61" s="72" t="str">
        <f t="shared" ref="AR61" si="691">IF(COUNTIF($G61:$N62,AR$2)&gt;0,ROW()+1,"")</f>
        <v/>
      </c>
      <c r="AS61" s="72" t="str">
        <f t="shared" ref="AS61" si="692">IF(COUNTIF($G61:$N62,AS$2)&gt;0,ROW()+1,"")</f>
        <v/>
      </c>
    </row>
    <row r="62" spans="1:45" s="3" customFormat="1" ht="45" customHeight="1">
      <c r="A62" s="75"/>
      <c r="B62" s="84"/>
      <c r="C62" s="4" t="s">
        <v>174</v>
      </c>
      <c r="D62" s="4" t="s">
        <v>175</v>
      </c>
      <c r="E62" s="4" t="s">
        <v>176</v>
      </c>
      <c r="F62" s="52" t="s">
        <v>177</v>
      </c>
      <c r="G62" s="80"/>
      <c r="H62" s="81"/>
      <c r="I62" s="81"/>
      <c r="J62" s="81"/>
      <c r="K62" s="81"/>
      <c r="L62" s="81"/>
      <c r="M62" s="81"/>
      <c r="N62" s="82"/>
      <c r="P62" s="80"/>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row>
    <row r="63" spans="1:45" s="3" customFormat="1" ht="15" customHeight="1">
      <c r="A63" s="75"/>
      <c r="B63" s="83" t="s">
        <v>178</v>
      </c>
      <c r="C63" s="85" t="s">
        <v>179</v>
      </c>
      <c r="D63" s="86"/>
      <c r="E63" s="86"/>
      <c r="F63" s="87"/>
      <c r="G63" s="80"/>
      <c r="H63" s="81"/>
      <c r="I63" s="81"/>
      <c r="J63" s="81"/>
      <c r="K63" s="81"/>
      <c r="L63" s="81"/>
      <c r="M63" s="81"/>
      <c r="N63" s="82"/>
      <c r="P63" s="80" t="str">
        <f t="shared" ref="P63" si="693">IF(COUNTIF($G63:$N64,P$2)&gt;0,ROW()+1,"")</f>
        <v/>
      </c>
      <c r="Q63" s="72" t="str">
        <f t="shared" ref="Q63" si="694">IF(COUNTIF($G63:$N64,Q$2)&gt;0,ROW()+1,"")</f>
        <v/>
      </c>
      <c r="R63" s="72" t="str">
        <f t="shared" ref="R63" si="695">IF(COUNTIF($G63:$N64,R$2)&gt;0,ROW()+1,"")</f>
        <v/>
      </c>
      <c r="S63" s="72" t="str">
        <f t="shared" ref="S63" si="696">IF(COUNTIF($G63:$N64,S$2)&gt;0,ROW()+1,"")</f>
        <v/>
      </c>
      <c r="T63" s="72" t="str">
        <f t="shared" ref="T63" si="697">IF(COUNTIF($G63:$N64,T$2)&gt;0,ROW()+1,"")</f>
        <v/>
      </c>
      <c r="U63" s="72" t="str">
        <f t="shared" ref="U63" si="698">IF(COUNTIF($G63:$N64,U$2)&gt;0,ROW()+1,"")</f>
        <v/>
      </c>
      <c r="V63" s="72" t="str">
        <f t="shared" ref="V63" si="699">IF(COUNTIF($G63:$N64,V$2)&gt;0,ROW()+1,"")</f>
        <v/>
      </c>
      <c r="W63" s="72" t="str">
        <f t="shared" ref="W63" si="700">IF(COUNTIF($G63:$N64,W$2)&gt;0,ROW()+1,"")</f>
        <v/>
      </c>
      <c r="X63" s="72" t="str">
        <f t="shared" ref="X63" si="701">IF(COUNTIF($G63:$N64,X$2)&gt;0,ROW()+1,"")</f>
        <v/>
      </c>
      <c r="Y63" s="72" t="str">
        <f t="shared" ref="Y63" si="702">IF(COUNTIF($G63:$N64,Y$2)&gt;0,ROW()+1,"")</f>
        <v/>
      </c>
      <c r="Z63" s="72" t="str">
        <f t="shared" ref="Z63" si="703">IF(COUNTIF($G63:$N64,Z$2)&gt;0,ROW()+1,"")</f>
        <v/>
      </c>
      <c r="AA63" s="72" t="str">
        <f t="shared" ref="AA63" si="704">IF(COUNTIF($G63:$N64,AA$2)&gt;0,ROW()+1,"")</f>
        <v/>
      </c>
      <c r="AB63" s="72" t="str">
        <f t="shared" ref="AB63" si="705">IF(COUNTIF($G63:$N64,AB$2)&gt;0,ROW()+1,"")</f>
        <v/>
      </c>
      <c r="AC63" s="72" t="str">
        <f t="shared" ref="AC63" si="706">IF(COUNTIF($G63:$N64,AC$2)&gt;0,ROW()+1,"")</f>
        <v/>
      </c>
      <c r="AD63" s="72" t="str">
        <f t="shared" ref="AD63" si="707">IF(COUNTIF($G63:$N64,AD$2)&gt;0,ROW()+1,"")</f>
        <v/>
      </c>
      <c r="AE63" s="72" t="str">
        <f t="shared" ref="AE63" si="708">IF(COUNTIF($G63:$N64,AE$2)&gt;0,ROW()+1,"")</f>
        <v/>
      </c>
      <c r="AF63" s="72" t="str">
        <f t="shared" ref="AF63" si="709">IF(COUNTIF($G63:$N64,AF$2)&gt;0,ROW()+1,"")</f>
        <v/>
      </c>
      <c r="AG63" s="72" t="str">
        <f t="shared" ref="AG63" si="710">IF(COUNTIF($G63:$N64,AG$2)&gt;0,ROW()+1,"")</f>
        <v/>
      </c>
      <c r="AH63" s="72" t="str">
        <f t="shared" ref="AH63" si="711">IF(COUNTIF($G63:$N64,AH$2)&gt;0,ROW()+1,"")</f>
        <v/>
      </c>
      <c r="AI63" s="72" t="str">
        <f t="shared" ref="AI63" si="712">IF(COUNTIF($G63:$N64,AI$2)&gt;0,ROW()+1,"")</f>
        <v/>
      </c>
      <c r="AJ63" s="72" t="str">
        <f t="shared" ref="AJ63" si="713">IF(COUNTIF($G63:$N64,AJ$2)&gt;0,ROW()+1,"")</f>
        <v/>
      </c>
      <c r="AK63" s="72" t="str">
        <f t="shared" ref="AK63" si="714">IF(COUNTIF($G63:$N64,AK$2)&gt;0,ROW()+1,"")</f>
        <v/>
      </c>
      <c r="AL63" s="72" t="str">
        <f t="shared" ref="AL63" si="715">IF(COUNTIF($G63:$N64,AL$2)&gt;0,ROW()+1,"")</f>
        <v/>
      </c>
      <c r="AM63" s="72" t="str">
        <f t="shared" ref="AM63" si="716">IF(COUNTIF($G63:$N64,AM$2)&gt;0,ROW()+1,"")</f>
        <v/>
      </c>
      <c r="AN63" s="72" t="str">
        <f t="shared" ref="AN63" si="717">IF(COUNTIF($G63:$N64,AN$2)&gt;0,ROW()+1,"")</f>
        <v/>
      </c>
      <c r="AO63" s="72" t="str">
        <f t="shared" ref="AO63" si="718">IF(COUNTIF($G63:$N64,AO$2)&gt;0,ROW()+1,"")</f>
        <v/>
      </c>
      <c r="AP63" s="72" t="str">
        <f t="shared" ref="AP63" si="719">IF(COUNTIF($G63:$N64,AP$2)&gt;0,ROW()+1,"")</f>
        <v/>
      </c>
      <c r="AQ63" s="72" t="str">
        <f t="shared" ref="AQ63" si="720">IF(COUNTIF($G63:$N64,AQ$2)&gt;0,ROW()+1,"")</f>
        <v/>
      </c>
      <c r="AR63" s="72" t="str">
        <f t="shared" ref="AR63" si="721">IF(COUNTIF($G63:$N64,AR$2)&gt;0,ROW()+1,"")</f>
        <v/>
      </c>
      <c r="AS63" s="72" t="str">
        <f t="shared" ref="AS63" si="722">IF(COUNTIF($G63:$N64,AS$2)&gt;0,ROW()+1,"")</f>
        <v/>
      </c>
    </row>
    <row r="64" spans="1:45" s="5" customFormat="1" ht="45" customHeight="1">
      <c r="A64" s="75"/>
      <c r="B64" s="84"/>
      <c r="C64" s="4" t="s">
        <v>180</v>
      </c>
      <c r="D64" s="4" t="s">
        <v>181</v>
      </c>
      <c r="E64" s="4" t="s">
        <v>182</v>
      </c>
      <c r="F64" s="52" t="s">
        <v>183</v>
      </c>
      <c r="G64" s="80"/>
      <c r="H64" s="81"/>
      <c r="I64" s="81"/>
      <c r="J64" s="81"/>
      <c r="K64" s="81"/>
      <c r="L64" s="81"/>
      <c r="M64" s="81"/>
      <c r="N64" s="82"/>
      <c r="P64" s="80"/>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row>
    <row r="65" spans="1:45" s="3" customFormat="1" ht="15" customHeight="1">
      <c r="A65" s="75"/>
      <c r="B65" s="83" t="s">
        <v>184</v>
      </c>
      <c r="C65" s="85" t="s">
        <v>185</v>
      </c>
      <c r="D65" s="86"/>
      <c r="E65" s="86"/>
      <c r="F65" s="87"/>
      <c r="G65" s="80"/>
      <c r="H65" s="81"/>
      <c r="I65" s="81"/>
      <c r="J65" s="81"/>
      <c r="K65" s="81"/>
      <c r="L65" s="81"/>
      <c r="M65" s="81"/>
      <c r="N65" s="82"/>
      <c r="P65" s="80" t="str">
        <f t="shared" ref="P65" si="723">IF(COUNTIF($G65:$N66,P$2)&gt;0,ROW()+1,"")</f>
        <v/>
      </c>
      <c r="Q65" s="72" t="str">
        <f t="shared" ref="Q65" si="724">IF(COUNTIF($G65:$N66,Q$2)&gt;0,ROW()+1,"")</f>
        <v/>
      </c>
      <c r="R65" s="72" t="str">
        <f t="shared" ref="R65" si="725">IF(COUNTIF($G65:$N66,R$2)&gt;0,ROW()+1,"")</f>
        <v/>
      </c>
      <c r="S65" s="72" t="str">
        <f t="shared" ref="S65" si="726">IF(COUNTIF($G65:$N66,S$2)&gt;0,ROW()+1,"")</f>
        <v/>
      </c>
      <c r="T65" s="72" t="str">
        <f t="shared" ref="T65" si="727">IF(COUNTIF($G65:$N66,T$2)&gt;0,ROW()+1,"")</f>
        <v/>
      </c>
      <c r="U65" s="72" t="str">
        <f t="shared" ref="U65" si="728">IF(COUNTIF($G65:$N66,U$2)&gt;0,ROW()+1,"")</f>
        <v/>
      </c>
      <c r="V65" s="72" t="str">
        <f t="shared" ref="V65" si="729">IF(COUNTIF($G65:$N66,V$2)&gt;0,ROW()+1,"")</f>
        <v/>
      </c>
      <c r="W65" s="72" t="str">
        <f t="shared" ref="W65" si="730">IF(COUNTIF($G65:$N66,W$2)&gt;0,ROW()+1,"")</f>
        <v/>
      </c>
      <c r="X65" s="72" t="str">
        <f t="shared" ref="X65" si="731">IF(COUNTIF($G65:$N66,X$2)&gt;0,ROW()+1,"")</f>
        <v/>
      </c>
      <c r="Y65" s="72" t="str">
        <f t="shared" ref="Y65" si="732">IF(COUNTIF($G65:$N66,Y$2)&gt;0,ROW()+1,"")</f>
        <v/>
      </c>
      <c r="Z65" s="72" t="str">
        <f t="shared" ref="Z65" si="733">IF(COUNTIF($G65:$N66,Z$2)&gt;0,ROW()+1,"")</f>
        <v/>
      </c>
      <c r="AA65" s="72" t="str">
        <f t="shared" ref="AA65" si="734">IF(COUNTIF($G65:$N66,AA$2)&gt;0,ROW()+1,"")</f>
        <v/>
      </c>
      <c r="AB65" s="72" t="str">
        <f t="shared" ref="AB65" si="735">IF(COUNTIF($G65:$N66,AB$2)&gt;0,ROW()+1,"")</f>
        <v/>
      </c>
      <c r="AC65" s="72" t="str">
        <f t="shared" ref="AC65" si="736">IF(COUNTIF($G65:$N66,AC$2)&gt;0,ROW()+1,"")</f>
        <v/>
      </c>
      <c r="AD65" s="72" t="str">
        <f t="shared" ref="AD65" si="737">IF(COUNTIF($G65:$N66,AD$2)&gt;0,ROW()+1,"")</f>
        <v/>
      </c>
      <c r="AE65" s="72" t="str">
        <f t="shared" ref="AE65" si="738">IF(COUNTIF($G65:$N66,AE$2)&gt;0,ROW()+1,"")</f>
        <v/>
      </c>
      <c r="AF65" s="72" t="str">
        <f t="shared" ref="AF65" si="739">IF(COUNTIF($G65:$N66,AF$2)&gt;0,ROW()+1,"")</f>
        <v/>
      </c>
      <c r="AG65" s="72" t="str">
        <f t="shared" ref="AG65" si="740">IF(COUNTIF($G65:$N66,AG$2)&gt;0,ROW()+1,"")</f>
        <v/>
      </c>
      <c r="AH65" s="72" t="str">
        <f t="shared" ref="AH65" si="741">IF(COUNTIF($G65:$N66,AH$2)&gt;0,ROW()+1,"")</f>
        <v/>
      </c>
      <c r="AI65" s="72" t="str">
        <f t="shared" ref="AI65" si="742">IF(COUNTIF($G65:$N66,AI$2)&gt;0,ROW()+1,"")</f>
        <v/>
      </c>
      <c r="AJ65" s="72" t="str">
        <f t="shared" ref="AJ65" si="743">IF(COUNTIF($G65:$N66,AJ$2)&gt;0,ROW()+1,"")</f>
        <v/>
      </c>
      <c r="AK65" s="72" t="str">
        <f t="shared" ref="AK65" si="744">IF(COUNTIF($G65:$N66,AK$2)&gt;0,ROW()+1,"")</f>
        <v/>
      </c>
      <c r="AL65" s="72" t="str">
        <f t="shared" ref="AL65" si="745">IF(COUNTIF($G65:$N66,AL$2)&gt;0,ROW()+1,"")</f>
        <v/>
      </c>
      <c r="AM65" s="72" t="str">
        <f t="shared" ref="AM65" si="746">IF(COUNTIF($G65:$N66,AM$2)&gt;0,ROW()+1,"")</f>
        <v/>
      </c>
      <c r="AN65" s="72" t="str">
        <f t="shared" ref="AN65" si="747">IF(COUNTIF($G65:$N66,AN$2)&gt;0,ROW()+1,"")</f>
        <v/>
      </c>
      <c r="AO65" s="72" t="str">
        <f t="shared" ref="AO65" si="748">IF(COUNTIF($G65:$N66,AO$2)&gt;0,ROW()+1,"")</f>
        <v/>
      </c>
      <c r="AP65" s="72" t="str">
        <f t="shared" ref="AP65" si="749">IF(COUNTIF($G65:$N66,AP$2)&gt;0,ROW()+1,"")</f>
        <v/>
      </c>
      <c r="AQ65" s="72" t="str">
        <f t="shared" ref="AQ65" si="750">IF(COUNTIF($G65:$N66,AQ$2)&gt;0,ROW()+1,"")</f>
        <v/>
      </c>
      <c r="AR65" s="72" t="str">
        <f t="shared" ref="AR65" si="751">IF(COUNTIF($G65:$N66,AR$2)&gt;0,ROW()+1,"")</f>
        <v/>
      </c>
      <c r="AS65" s="72" t="str">
        <f t="shared" ref="AS65" si="752">IF(COUNTIF($G65:$N66,AS$2)&gt;0,ROW()+1,"")</f>
        <v/>
      </c>
    </row>
    <row r="66" spans="1:45" s="3" customFormat="1" ht="45" customHeight="1">
      <c r="A66" s="75"/>
      <c r="B66" s="84"/>
      <c r="C66" s="4" t="s">
        <v>186</v>
      </c>
      <c r="D66" s="4" t="s">
        <v>187</v>
      </c>
      <c r="E66" s="4" t="s">
        <v>188</v>
      </c>
      <c r="F66" s="52" t="s">
        <v>189</v>
      </c>
      <c r="G66" s="80"/>
      <c r="H66" s="81"/>
      <c r="I66" s="81"/>
      <c r="J66" s="81"/>
      <c r="K66" s="81"/>
      <c r="L66" s="81"/>
      <c r="M66" s="81"/>
      <c r="N66" s="82"/>
      <c r="P66" s="80"/>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row>
    <row r="67" spans="1:45" s="3" customFormat="1" ht="15" customHeight="1">
      <c r="A67" s="75"/>
      <c r="B67" s="83" t="s">
        <v>190</v>
      </c>
      <c r="C67" s="85" t="s">
        <v>191</v>
      </c>
      <c r="D67" s="86"/>
      <c r="E67" s="86"/>
      <c r="F67" s="87"/>
      <c r="G67" s="80"/>
      <c r="H67" s="81"/>
      <c r="I67" s="81"/>
      <c r="J67" s="81"/>
      <c r="K67" s="81"/>
      <c r="L67" s="81"/>
      <c r="M67" s="81"/>
      <c r="N67" s="82"/>
      <c r="P67" s="80" t="str">
        <f t="shared" ref="P67" si="753">IF(COUNTIF($G67:$N68,P$2)&gt;0,ROW()+1,"")</f>
        <v/>
      </c>
      <c r="Q67" s="72" t="str">
        <f t="shared" ref="Q67" si="754">IF(COUNTIF($G67:$N68,Q$2)&gt;0,ROW()+1,"")</f>
        <v/>
      </c>
      <c r="R67" s="72" t="str">
        <f t="shared" ref="R67" si="755">IF(COUNTIF($G67:$N68,R$2)&gt;0,ROW()+1,"")</f>
        <v/>
      </c>
      <c r="S67" s="72" t="str">
        <f t="shared" ref="S67" si="756">IF(COUNTIF($G67:$N68,S$2)&gt;0,ROW()+1,"")</f>
        <v/>
      </c>
      <c r="T67" s="72" t="str">
        <f t="shared" ref="T67" si="757">IF(COUNTIF($G67:$N68,T$2)&gt;0,ROW()+1,"")</f>
        <v/>
      </c>
      <c r="U67" s="72" t="str">
        <f t="shared" ref="U67" si="758">IF(COUNTIF($G67:$N68,U$2)&gt;0,ROW()+1,"")</f>
        <v/>
      </c>
      <c r="V67" s="72" t="str">
        <f t="shared" ref="V67" si="759">IF(COUNTIF($G67:$N68,V$2)&gt;0,ROW()+1,"")</f>
        <v/>
      </c>
      <c r="W67" s="72" t="str">
        <f t="shared" ref="W67" si="760">IF(COUNTIF($G67:$N68,W$2)&gt;0,ROW()+1,"")</f>
        <v/>
      </c>
      <c r="X67" s="72" t="str">
        <f t="shared" ref="X67" si="761">IF(COUNTIF($G67:$N68,X$2)&gt;0,ROW()+1,"")</f>
        <v/>
      </c>
      <c r="Y67" s="72" t="str">
        <f t="shared" ref="Y67" si="762">IF(COUNTIF($G67:$N68,Y$2)&gt;0,ROW()+1,"")</f>
        <v/>
      </c>
      <c r="Z67" s="72" t="str">
        <f t="shared" ref="Z67" si="763">IF(COUNTIF($G67:$N68,Z$2)&gt;0,ROW()+1,"")</f>
        <v/>
      </c>
      <c r="AA67" s="72" t="str">
        <f t="shared" ref="AA67" si="764">IF(COUNTIF($G67:$N68,AA$2)&gt;0,ROW()+1,"")</f>
        <v/>
      </c>
      <c r="AB67" s="72" t="str">
        <f t="shared" ref="AB67" si="765">IF(COUNTIF($G67:$N68,AB$2)&gt;0,ROW()+1,"")</f>
        <v/>
      </c>
      <c r="AC67" s="72" t="str">
        <f t="shared" ref="AC67" si="766">IF(COUNTIF($G67:$N68,AC$2)&gt;0,ROW()+1,"")</f>
        <v/>
      </c>
      <c r="AD67" s="72" t="str">
        <f t="shared" ref="AD67" si="767">IF(COUNTIF($G67:$N68,AD$2)&gt;0,ROW()+1,"")</f>
        <v/>
      </c>
      <c r="AE67" s="72" t="str">
        <f t="shared" ref="AE67" si="768">IF(COUNTIF($G67:$N68,AE$2)&gt;0,ROW()+1,"")</f>
        <v/>
      </c>
      <c r="AF67" s="72" t="str">
        <f t="shared" ref="AF67" si="769">IF(COUNTIF($G67:$N68,AF$2)&gt;0,ROW()+1,"")</f>
        <v/>
      </c>
      <c r="AG67" s="72" t="str">
        <f t="shared" ref="AG67" si="770">IF(COUNTIF($G67:$N68,AG$2)&gt;0,ROW()+1,"")</f>
        <v/>
      </c>
      <c r="AH67" s="72" t="str">
        <f t="shared" ref="AH67" si="771">IF(COUNTIF($G67:$N68,AH$2)&gt;0,ROW()+1,"")</f>
        <v/>
      </c>
      <c r="AI67" s="72" t="str">
        <f t="shared" ref="AI67" si="772">IF(COUNTIF($G67:$N68,AI$2)&gt;0,ROW()+1,"")</f>
        <v/>
      </c>
      <c r="AJ67" s="72" t="str">
        <f t="shared" ref="AJ67" si="773">IF(COUNTIF($G67:$N68,AJ$2)&gt;0,ROW()+1,"")</f>
        <v/>
      </c>
      <c r="AK67" s="72" t="str">
        <f t="shared" ref="AK67" si="774">IF(COUNTIF($G67:$N68,AK$2)&gt;0,ROW()+1,"")</f>
        <v/>
      </c>
      <c r="AL67" s="72" t="str">
        <f t="shared" ref="AL67" si="775">IF(COUNTIF($G67:$N68,AL$2)&gt;0,ROW()+1,"")</f>
        <v/>
      </c>
      <c r="AM67" s="72" t="str">
        <f t="shared" ref="AM67" si="776">IF(COUNTIF($G67:$N68,AM$2)&gt;0,ROW()+1,"")</f>
        <v/>
      </c>
      <c r="AN67" s="72" t="str">
        <f t="shared" ref="AN67" si="777">IF(COUNTIF($G67:$N68,AN$2)&gt;0,ROW()+1,"")</f>
        <v/>
      </c>
      <c r="AO67" s="72" t="str">
        <f t="shared" ref="AO67" si="778">IF(COUNTIF($G67:$N68,AO$2)&gt;0,ROW()+1,"")</f>
        <v/>
      </c>
      <c r="AP67" s="72" t="str">
        <f t="shared" ref="AP67" si="779">IF(COUNTIF($G67:$N68,AP$2)&gt;0,ROW()+1,"")</f>
        <v/>
      </c>
      <c r="AQ67" s="72" t="str">
        <f t="shared" ref="AQ67" si="780">IF(COUNTIF($G67:$N68,AQ$2)&gt;0,ROW()+1,"")</f>
        <v/>
      </c>
      <c r="AR67" s="72" t="str">
        <f t="shared" ref="AR67" si="781">IF(COUNTIF($G67:$N68,AR$2)&gt;0,ROW()+1,"")</f>
        <v/>
      </c>
      <c r="AS67" s="72" t="str">
        <f t="shared" ref="AS67" si="782">IF(COUNTIF($G67:$N68,AS$2)&gt;0,ROW()+1,"")</f>
        <v/>
      </c>
    </row>
    <row r="68" spans="1:45" s="3" customFormat="1" ht="45" customHeight="1">
      <c r="A68" s="75"/>
      <c r="B68" s="84"/>
      <c r="C68" s="4" t="s">
        <v>192</v>
      </c>
      <c r="D68" s="6" t="s">
        <v>26</v>
      </c>
      <c r="E68" s="4" t="s">
        <v>193</v>
      </c>
      <c r="F68" s="52" t="s">
        <v>194</v>
      </c>
      <c r="G68" s="80"/>
      <c r="H68" s="81"/>
      <c r="I68" s="81"/>
      <c r="J68" s="81"/>
      <c r="K68" s="81"/>
      <c r="L68" s="81"/>
      <c r="M68" s="81"/>
      <c r="N68" s="82"/>
      <c r="P68" s="80"/>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row>
    <row r="69" spans="1:45" s="3" customFormat="1" ht="15" customHeight="1">
      <c r="A69" s="75"/>
      <c r="B69" s="99" t="s">
        <v>195</v>
      </c>
      <c r="C69" s="100"/>
      <c r="D69" s="100"/>
      <c r="E69" s="100"/>
      <c r="F69" s="101"/>
      <c r="G69" s="10"/>
      <c r="H69" s="11"/>
      <c r="I69" s="11"/>
      <c r="J69" s="11"/>
      <c r="K69" s="11"/>
      <c r="L69" s="11"/>
      <c r="M69" s="11"/>
      <c r="N69" s="12"/>
      <c r="P69" s="10"/>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2"/>
    </row>
    <row r="70" spans="1:45" s="3" customFormat="1" ht="15" customHeight="1">
      <c r="A70" s="75"/>
      <c r="B70" s="83" t="s">
        <v>196</v>
      </c>
      <c r="C70" s="85" t="s">
        <v>197</v>
      </c>
      <c r="D70" s="86"/>
      <c r="E70" s="86"/>
      <c r="F70" s="87"/>
      <c r="G70" s="80"/>
      <c r="H70" s="81"/>
      <c r="I70" s="81"/>
      <c r="J70" s="81"/>
      <c r="K70" s="81"/>
      <c r="L70" s="81"/>
      <c r="M70" s="81"/>
      <c r="N70" s="82"/>
      <c r="P70" s="80" t="str">
        <f>IF(COUNTIF($G70:$N71,P$2)&gt;0,ROW()+1,"")</f>
        <v/>
      </c>
      <c r="Q70" s="72" t="str">
        <f>IF(COUNTIF($G70:$N71,Q$2)&gt;0,ROW()+1,"")</f>
        <v/>
      </c>
      <c r="R70" s="72" t="str">
        <f t="shared" ref="R70:R72" si="783">IF(COUNTIF($G70:$N71,R$2)&gt;0,ROW()+1,"")</f>
        <v/>
      </c>
      <c r="S70" s="72" t="str">
        <f t="shared" ref="S70:S72" si="784">IF(COUNTIF($G70:$N71,S$2)&gt;0,ROW()+1,"")</f>
        <v/>
      </c>
      <c r="T70" s="72" t="str">
        <f t="shared" ref="T70:T72" si="785">IF(COUNTIF($G70:$N71,T$2)&gt;0,ROW()+1,"")</f>
        <v/>
      </c>
      <c r="U70" s="72" t="str">
        <f t="shared" ref="U70:U72" si="786">IF(COUNTIF($G70:$N71,U$2)&gt;0,ROW()+1,"")</f>
        <v/>
      </c>
      <c r="V70" s="72" t="str">
        <f t="shared" ref="V70:V72" si="787">IF(COUNTIF($G70:$N71,V$2)&gt;0,ROW()+1,"")</f>
        <v/>
      </c>
      <c r="W70" s="72" t="str">
        <f t="shared" ref="W70:W72" si="788">IF(COUNTIF($G70:$N71,W$2)&gt;0,ROW()+1,"")</f>
        <v/>
      </c>
      <c r="X70" s="72" t="str">
        <f t="shared" ref="X70:X72" si="789">IF(COUNTIF($G70:$N71,X$2)&gt;0,ROW()+1,"")</f>
        <v/>
      </c>
      <c r="Y70" s="72" t="str">
        <f t="shared" ref="Y70:Y72" si="790">IF(COUNTIF($G70:$N71,Y$2)&gt;0,ROW()+1,"")</f>
        <v/>
      </c>
      <c r="Z70" s="72" t="str">
        <f t="shared" ref="Z70:Z72" si="791">IF(COUNTIF($G70:$N71,Z$2)&gt;0,ROW()+1,"")</f>
        <v/>
      </c>
      <c r="AA70" s="72" t="str">
        <f t="shared" ref="AA70:AA72" si="792">IF(COUNTIF($G70:$N71,AA$2)&gt;0,ROW()+1,"")</f>
        <v/>
      </c>
      <c r="AB70" s="72" t="str">
        <f t="shared" ref="AB70:AB72" si="793">IF(COUNTIF($G70:$N71,AB$2)&gt;0,ROW()+1,"")</f>
        <v/>
      </c>
      <c r="AC70" s="72" t="str">
        <f t="shared" ref="AC70:AC72" si="794">IF(COUNTIF($G70:$N71,AC$2)&gt;0,ROW()+1,"")</f>
        <v/>
      </c>
      <c r="AD70" s="72" t="str">
        <f t="shared" ref="AD70:AD72" si="795">IF(COUNTIF($G70:$N71,AD$2)&gt;0,ROW()+1,"")</f>
        <v/>
      </c>
      <c r="AE70" s="72" t="str">
        <f t="shared" ref="AE70:AE72" si="796">IF(COUNTIF($G70:$N71,AE$2)&gt;0,ROW()+1,"")</f>
        <v/>
      </c>
      <c r="AF70" s="72" t="str">
        <f t="shared" ref="AF70:AF72" si="797">IF(COUNTIF($G70:$N71,AF$2)&gt;0,ROW()+1,"")</f>
        <v/>
      </c>
      <c r="AG70" s="72" t="str">
        <f t="shared" ref="AG70:AG72" si="798">IF(COUNTIF($G70:$N71,AG$2)&gt;0,ROW()+1,"")</f>
        <v/>
      </c>
      <c r="AH70" s="72" t="str">
        <f t="shared" ref="AH70:AH72" si="799">IF(COUNTIF($G70:$N71,AH$2)&gt;0,ROW()+1,"")</f>
        <v/>
      </c>
      <c r="AI70" s="72" t="str">
        <f t="shared" ref="AI70:AI72" si="800">IF(COUNTIF($G70:$N71,AI$2)&gt;0,ROW()+1,"")</f>
        <v/>
      </c>
      <c r="AJ70" s="72" t="str">
        <f t="shared" ref="AJ70:AJ72" si="801">IF(COUNTIF($G70:$N71,AJ$2)&gt;0,ROW()+1,"")</f>
        <v/>
      </c>
      <c r="AK70" s="72" t="str">
        <f t="shared" ref="AK70:AK72" si="802">IF(COUNTIF($G70:$N71,AK$2)&gt;0,ROW()+1,"")</f>
        <v/>
      </c>
      <c r="AL70" s="72" t="str">
        <f t="shared" ref="AL70:AL72" si="803">IF(COUNTIF($G70:$N71,AL$2)&gt;0,ROW()+1,"")</f>
        <v/>
      </c>
      <c r="AM70" s="72" t="str">
        <f t="shared" ref="AM70:AM72" si="804">IF(COUNTIF($G70:$N71,AM$2)&gt;0,ROW()+1,"")</f>
        <v/>
      </c>
      <c r="AN70" s="72" t="str">
        <f t="shared" ref="AN70:AN72" si="805">IF(COUNTIF($G70:$N71,AN$2)&gt;0,ROW()+1,"")</f>
        <v/>
      </c>
      <c r="AO70" s="72" t="str">
        <f t="shared" ref="AO70:AO72" si="806">IF(COUNTIF($G70:$N71,AO$2)&gt;0,ROW()+1,"")</f>
        <v/>
      </c>
      <c r="AP70" s="72" t="str">
        <f t="shared" ref="AP70:AP72" si="807">IF(COUNTIF($G70:$N71,AP$2)&gt;0,ROW()+1,"")</f>
        <v/>
      </c>
      <c r="AQ70" s="72" t="str">
        <f t="shared" ref="AQ70:AQ72" si="808">IF(COUNTIF($G70:$N71,AQ$2)&gt;0,ROW()+1,"")</f>
        <v/>
      </c>
      <c r="AR70" s="72" t="str">
        <f t="shared" ref="AR70:AR72" si="809">IF(COUNTIF($G70:$N71,AR$2)&gt;0,ROW()+1,"")</f>
        <v/>
      </c>
      <c r="AS70" s="72" t="str">
        <f t="shared" ref="AS70:AS72" si="810">IF(COUNTIF($G70:$N71,AS$2)&gt;0,ROW()+1,"")</f>
        <v/>
      </c>
    </row>
    <row r="71" spans="1:45" s="3" customFormat="1" ht="45" customHeight="1">
      <c r="A71" s="75"/>
      <c r="B71" s="84"/>
      <c r="C71" s="4" t="s">
        <v>198</v>
      </c>
      <c r="D71" s="4" t="s">
        <v>199</v>
      </c>
      <c r="E71" s="4" t="s">
        <v>200</v>
      </c>
      <c r="F71" s="52" t="s">
        <v>201</v>
      </c>
      <c r="G71" s="80"/>
      <c r="H71" s="81"/>
      <c r="I71" s="81"/>
      <c r="J71" s="81"/>
      <c r="K71" s="81"/>
      <c r="L71" s="81"/>
      <c r="M71" s="81"/>
      <c r="N71" s="82"/>
      <c r="P71" s="80"/>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row>
    <row r="72" spans="1:45" s="3" customFormat="1" ht="15" customHeight="1">
      <c r="A72" s="75"/>
      <c r="B72" s="83" t="s">
        <v>202</v>
      </c>
      <c r="C72" s="85" t="s">
        <v>203</v>
      </c>
      <c r="D72" s="86"/>
      <c r="E72" s="86"/>
      <c r="F72" s="87"/>
      <c r="G72" s="80"/>
      <c r="H72" s="81"/>
      <c r="I72" s="81"/>
      <c r="J72" s="81"/>
      <c r="K72" s="81"/>
      <c r="L72" s="81"/>
      <c r="M72" s="81"/>
      <c r="N72" s="82"/>
      <c r="P72" s="80" t="str">
        <f>IF(COUNTIF($G72:$N73,P$2)&gt;0,ROW()+1,"")</f>
        <v/>
      </c>
      <c r="Q72" s="72" t="str">
        <f>IF(COUNTIF($G72:$N73,Q$2)&gt;0,ROW()+1,"")</f>
        <v/>
      </c>
      <c r="R72" s="72" t="str">
        <f t="shared" si="783"/>
        <v/>
      </c>
      <c r="S72" s="72" t="str">
        <f t="shared" si="784"/>
        <v/>
      </c>
      <c r="T72" s="72" t="str">
        <f t="shared" si="785"/>
        <v/>
      </c>
      <c r="U72" s="72" t="str">
        <f t="shared" si="786"/>
        <v/>
      </c>
      <c r="V72" s="72" t="str">
        <f t="shared" si="787"/>
        <v/>
      </c>
      <c r="W72" s="72" t="str">
        <f t="shared" si="788"/>
        <v/>
      </c>
      <c r="X72" s="72" t="str">
        <f t="shared" si="789"/>
        <v/>
      </c>
      <c r="Y72" s="72" t="str">
        <f t="shared" si="790"/>
        <v/>
      </c>
      <c r="Z72" s="72" t="str">
        <f t="shared" si="791"/>
        <v/>
      </c>
      <c r="AA72" s="72" t="str">
        <f t="shared" si="792"/>
        <v/>
      </c>
      <c r="AB72" s="72" t="str">
        <f t="shared" si="793"/>
        <v/>
      </c>
      <c r="AC72" s="72" t="str">
        <f t="shared" si="794"/>
        <v/>
      </c>
      <c r="AD72" s="72" t="str">
        <f t="shared" si="795"/>
        <v/>
      </c>
      <c r="AE72" s="72" t="str">
        <f t="shared" si="796"/>
        <v/>
      </c>
      <c r="AF72" s="72" t="str">
        <f t="shared" si="797"/>
        <v/>
      </c>
      <c r="AG72" s="72" t="str">
        <f t="shared" si="798"/>
        <v/>
      </c>
      <c r="AH72" s="72" t="str">
        <f t="shared" si="799"/>
        <v/>
      </c>
      <c r="AI72" s="72" t="str">
        <f t="shared" si="800"/>
        <v/>
      </c>
      <c r="AJ72" s="72" t="str">
        <f t="shared" si="801"/>
        <v/>
      </c>
      <c r="AK72" s="72" t="str">
        <f t="shared" si="802"/>
        <v/>
      </c>
      <c r="AL72" s="72" t="str">
        <f t="shared" si="803"/>
        <v/>
      </c>
      <c r="AM72" s="72" t="str">
        <f t="shared" si="804"/>
        <v/>
      </c>
      <c r="AN72" s="72" t="str">
        <f t="shared" si="805"/>
        <v/>
      </c>
      <c r="AO72" s="72" t="str">
        <f t="shared" si="806"/>
        <v/>
      </c>
      <c r="AP72" s="72" t="str">
        <f t="shared" si="807"/>
        <v/>
      </c>
      <c r="AQ72" s="72" t="str">
        <f t="shared" si="808"/>
        <v/>
      </c>
      <c r="AR72" s="72" t="str">
        <f t="shared" si="809"/>
        <v/>
      </c>
      <c r="AS72" s="72" t="str">
        <f t="shared" si="810"/>
        <v/>
      </c>
    </row>
    <row r="73" spans="1:45" s="3" customFormat="1" ht="45" customHeight="1">
      <c r="A73" s="75"/>
      <c r="B73" s="84"/>
      <c r="C73" s="4" t="s">
        <v>204</v>
      </c>
      <c r="D73" s="4" t="s">
        <v>205</v>
      </c>
      <c r="E73" s="4" t="s">
        <v>206</v>
      </c>
      <c r="F73" s="52" t="s">
        <v>207</v>
      </c>
      <c r="G73" s="80"/>
      <c r="H73" s="81"/>
      <c r="I73" s="81"/>
      <c r="J73" s="81"/>
      <c r="K73" s="81"/>
      <c r="L73" s="81"/>
      <c r="M73" s="81"/>
      <c r="N73" s="82"/>
      <c r="P73" s="80"/>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row>
    <row r="74" spans="1:45" s="3" customFormat="1" ht="15" customHeight="1">
      <c r="A74" s="75"/>
      <c r="B74" s="99" t="s">
        <v>208</v>
      </c>
      <c r="C74" s="100"/>
      <c r="D74" s="100"/>
      <c r="E74" s="100"/>
      <c r="F74" s="101"/>
      <c r="G74" s="10"/>
      <c r="H74" s="11"/>
      <c r="I74" s="11"/>
      <c r="J74" s="11"/>
      <c r="K74" s="11"/>
      <c r="L74" s="11"/>
      <c r="M74" s="11"/>
      <c r="N74" s="12"/>
      <c r="P74" s="10"/>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2"/>
    </row>
    <row r="75" spans="1:45" s="3" customFormat="1" ht="15" customHeight="1">
      <c r="A75" s="75"/>
      <c r="B75" s="83" t="s">
        <v>209</v>
      </c>
      <c r="C75" s="85" t="s">
        <v>210</v>
      </c>
      <c r="D75" s="86"/>
      <c r="E75" s="86"/>
      <c r="F75" s="87"/>
      <c r="G75" s="80"/>
      <c r="H75" s="81"/>
      <c r="I75" s="81"/>
      <c r="J75" s="81"/>
      <c r="K75" s="81"/>
      <c r="L75" s="81"/>
      <c r="M75" s="81"/>
      <c r="N75" s="82"/>
      <c r="P75" s="80" t="str">
        <f t="shared" ref="P75" si="811">IF(COUNTIF($G75:$N76,P$2)&gt;0,ROW()+1,"")</f>
        <v/>
      </c>
      <c r="Q75" s="72" t="str">
        <f t="shared" ref="Q75" si="812">IF(COUNTIF($G75:$N76,Q$2)&gt;0,ROW()+1,"")</f>
        <v/>
      </c>
      <c r="R75" s="72" t="str">
        <f t="shared" ref="R75" si="813">IF(COUNTIF($G75:$N76,R$2)&gt;0,ROW()+1,"")</f>
        <v/>
      </c>
      <c r="S75" s="72" t="str">
        <f t="shared" ref="S75" si="814">IF(COUNTIF($G75:$N76,S$2)&gt;0,ROW()+1,"")</f>
        <v/>
      </c>
      <c r="T75" s="72" t="str">
        <f t="shared" ref="T75" si="815">IF(COUNTIF($G75:$N76,T$2)&gt;0,ROW()+1,"")</f>
        <v/>
      </c>
      <c r="U75" s="72" t="str">
        <f t="shared" ref="U75" si="816">IF(COUNTIF($G75:$N76,U$2)&gt;0,ROW()+1,"")</f>
        <v/>
      </c>
      <c r="V75" s="72" t="str">
        <f t="shared" ref="V75" si="817">IF(COUNTIF($G75:$N76,V$2)&gt;0,ROW()+1,"")</f>
        <v/>
      </c>
      <c r="W75" s="72" t="str">
        <f t="shared" ref="W75" si="818">IF(COUNTIF($G75:$N76,W$2)&gt;0,ROW()+1,"")</f>
        <v/>
      </c>
      <c r="X75" s="72" t="str">
        <f t="shared" ref="X75" si="819">IF(COUNTIF($G75:$N76,X$2)&gt;0,ROW()+1,"")</f>
        <v/>
      </c>
      <c r="Y75" s="72" t="str">
        <f t="shared" ref="Y75" si="820">IF(COUNTIF($G75:$N76,Y$2)&gt;0,ROW()+1,"")</f>
        <v/>
      </c>
      <c r="Z75" s="72" t="str">
        <f t="shared" ref="Z75" si="821">IF(COUNTIF($G75:$N76,Z$2)&gt;0,ROW()+1,"")</f>
        <v/>
      </c>
      <c r="AA75" s="72" t="str">
        <f t="shared" ref="AA75" si="822">IF(COUNTIF($G75:$N76,AA$2)&gt;0,ROW()+1,"")</f>
        <v/>
      </c>
      <c r="AB75" s="72" t="str">
        <f t="shared" ref="AB75" si="823">IF(COUNTIF($G75:$N76,AB$2)&gt;0,ROW()+1,"")</f>
        <v/>
      </c>
      <c r="AC75" s="72" t="str">
        <f t="shared" ref="AC75" si="824">IF(COUNTIF($G75:$N76,AC$2)&gt;0,ROW()+1,"")</f>
        <v/>
      </c>
      <c r="AD75" s="72" t="str">
        <f t="shared" ref="AD75" si="825">IF(COUNTIF($G75:$N76,AD$2)&gt;0,ROW()+1,"")</f>
        <v/>
      </c>
      <c r="AE75" s="72" t="str">
        <f t="shared" ref="AE75" si="826">IF(COUNTIF($G75:$N76,AE$2)&gt;0,ROW()+1,"")</f>
        <v/>
      </c>
      <c r="AF75" s="72" t="str">
        <f t="shared" ref="AF75" si="827">IF(COUNTIF($G75:$N76,AF$2)&gt;0,ROW()+1,"")</f>
        <v/>
      </c>
      <c r="AG75" s="72" t="str">
        <f t="shared" ref="AG75" si="828">IF(COUNTIF($G75:$N76,AG$2)&gt;0,ROW()+1,"")</f>
        <v/>
      </c>
      <c r="AH75" s="72" t="str">
        <f t="shared" ref="AH75" si="829">IF(COUNTIF($G75:$N76,AH$2)&gt;0,ROW()+1,"")</f>
        <v/>
      </c>
      <c r="AI75" s="72" t="str">
        <f t="shared" ref="AI75" si="830">IF(COUNTIF($G75:$N76,AI$2)&gt;0,ROW()+1,"")</f>
        <v/>
      </c>
      <c r="AJ75" s="72" t="str">
        <f t="shared" ref="AJ75" si="831">IF(COUNTIF($G75:$N76,AJ$2)&gt;0,ROW()+1,"")</f>
        <v/>
      </c>
      <c r="AK75" s="72" t="str">
        <f t="shared" ref="AK75" si="832">IF(COUNTIF($G75:$N76,AK$2)&gt;0,ROW()+1,"")</f>
        <v/>
      </c>
      <c r="AL75" s="72" t="str">
        <f t="shared" ref="AL75" si="833">IF(COUNTIF($G75:$N76,AL$2)&gt;0,ROW()+1,"")</f>
        <v/>
      </c>
      <c r="AM75" s="72" t="str">
        <f t="shared" ref="AM75" si="834">IF(COUNTIF($G75:$N76,AM$2)&gt;0,ROW()+1,"")</f>
        <v/>
      </c>
      <c r="AN75" s="72" t="str">
        <f t="shared" ref="AN75" si="835">IF(COUNTIF($G75:$N76,AN$2)&gt;0,ROW()+1,"")</f>
        <v/>
      </c>
      <c r="AO75" s="72" t="str">
        <f t="shared" ref="AO75" si="836">IF(COUNTIF($G75:$N76,AO$2)&gt;0,ROW()+1,"")</f>
        <v/>
      </c>
      <c r="AP75" s="72" t="str">
        <f t="shared" ref="AP75" si="837">IF(COUNTIF($G75:$N76,AP$2)&gt;0,ROW()+1,"")</f>
        <v/>
      </c>
      <c r="AQ75" s="72" t="str">
        <f t="shared" ref="AQ75" si="838">IF(COUNTIF($G75:$N76,AQ$2)&gt;0,ROW()+1,"")</f>
        <v/>
      </c>
      <c r="AR75" s="72" t="str">
        <f t="shared" ref="AR75" si="839">IF(COUNTIF($G75:$N76,AR$2)&gt;0,ROW()+1,"")</f>
        <v/>
      </c>
      <c r="AS75" s="72" t="str">
        <f t="shared" ref="AS75" si="840">IF(COUNTIF($G75:$N76,AS$2)&gt;0,ROW()+1,"")</f>
        <v/>
      </c>
    </row>
    <row r="76" spans="1:45" s="3" customFormat="1" ht="45" customHeight="1">
      <c r="A76" s="75"/>
      <c r="B76" s="84"/>
      <c r="C76" s="9" t="s">
        <v>211</v>
      </c>
      <c r="D76" s="9" t="s">
        <v>212</v>
      </c>
      <c r="E76" s="9" t="s">
        <v>213</v>
      </c>
      <c r="F76" s="53" t="s">
        <v>214</v>
      </c>
      <c r="G76" s="80"/>
      <c r="H76" s="81"/>
      <c r="I76" s="81"/>
      <c r="J76" s="81"/>
      <c r="K76" s="81"/>
      <c r="L76" s="81"/>
      <c r="M76" s="81"/>
      <c r="N76" s="82"/>
      <c r="P76" s="80"/>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row>
    <row r="77" spans="1:45" s="3" customFormat="1" ht="15" customHeight="1">
      <c r="A77" s="75"/>
      <c r="B77" s="83" t="s">
        <v>215</v>
      </c>
      <c r="C77" s="85" t="s">
        <v>216</v>
      </c>
      <c r="D77" s="86"/>
      <c r="E77" s="86"/>
      <c r="F77" s="87"/>
      <c r="G77" s="80">
        <v>5</v>
      </c>
      <c r="H77" s="81"/>
      <c r="I77" s="81"/>
      <c r="J77" s="81"/>
      <c r="K77" s="81"/>
      <c r="L77" s="81"/>
      <c r="M77" s="81"/>
      <c r="N77" s="82"/>
      <c r="P77" s="80" t="str">
        <f t="shared" ref="P77" si="841">IF(COUNTIF($G77:$N78,P$2)&gt;0,ROW()+1,"")</f>
        <v/>
      </c>
      <c r="Q77" s="72" t="str">
        <f t="shared" ref="Q77" si="842">IF(COUNTIF($G77:$N78,Q$2)&gt;0,ROW()+1,"")</f>
        <v/>
      </c>
      <c r="R77" s="72" t="str">
        <f t="shared" ref="R77" si="843">IF(COUNTIF($G77:$N78,R$2)&gt;0,ROW()+1,"")</f>
        <v/>
      </c>
      <c r="S77" s="72" t="str">
        <f t="shared" ref="S77" si="844">IF(COUNTIF($G77:$N78,S$2)&gt;0,ROW()+1,"")</f>
        <v/>
      </c>
      <c r="T77" s="72">
        <f t="shared" ref="T77" si="845">IF(COUNTIF($G77:$N78,T$2)&gt;0,ROW()+1,"")</f>
        <v>78</v>
      </c>
      <c r="U77" s="72" t="str">
        <f t="shared" ref="U77" si="846">IF(COUNTIF($G77:$N78,U$2)&gt;0,ROW()+1,"")</f>
        <v/>
      </c>
      <c r="V77" s="72" t="str">
        <f t="shared" ref="V77" si="847">IF(COUNTIF($G77:$N78,V$2)&gt;0,ROW()+1,"")</f>
        <v/>
      </c>
      <c r="W77" s="72" t="str">
        <f t="shared" ref="W77" si="848">IF(COUNTIF($G77:$N78,W$2)&gt;0,ROW()+1,"")</f>
        <v/>
      </c>
      <c r="X77" s="72" t="str">
        <f t="shared" ref="X77" si="849">IF(COUNTIF($G77:$N78,X$2)&gt;0,ROW()+1,"")</f>
        <v/>
      </c>
      <c r="Y77" s="72" t="str">
        <f t="shared" ref="Y77" si="850">IF(COUNTIF($G77:$N78,Y$2)&gt;0,ROW()+1,"")</f>
        <v/>
      </c>
      <c r="Z77" s="72" t="str">
        <f t="shared" ref="Z77" si="851">IF(COUNTIF($G77:$N78,Z$2)&gt;0,ROW()+1,"")</f>
        <v/>
      </c>
      <c r="AA77" s="72" t="str">
        <f t="shared" ref="AA77" si="852">IF(COUNTIF($G77:$N78,AA$2)&gt;0,ROW()+1,"")</f>
        <v/>
      </c>
      <c r="AB77" s="72" t="str">
        <f t="shared" ref="AB77" si="853">IF(COUNTIF($G77:$N78,AB$2)&gt;0,ROW()+1,"")</f>
        <v/>
      </c>
      <c r="AC77" s="72" t="str">
        <f t="shared" ref="AC77" si="854">IF(COUNTIF($G77:$N78,AC$2)&gt;0,ROW()+1,"")</f>
        <v/>
      </c>
      <c r="AD77" s="72" t="str">
        <f t="shared" ref="AD77" si="855">IF(COUNTIF($G77:$N78,AD$2)&gt;0,ROW()+1,"")</f>
        <v/>
      </c>
      <c r="AE77" s="72" t="str">
        <f t="shared" ref="AE77" si="856">IF(COUNTIF($G77:$N78,AE$2)&gt;0,ROW()+1,"")</f>
        <v/>
      </c>
      <c r="AF77" s="72" t="str">
        <f t="shared" ref="AF77" si="857">IF(COUNTIF($G77:$N78,AF$2)&gt;0,ROW()+1,"")</f>
        <v/>
      </c>
      <c r="AG77" s="72" t="str">
        <f t="shared" ref="AG77" si="858">IF(COUNTIF($G77:$N78,AG$2)&gt;0,ROW()+1,"")</f>
        <v/>
      </c>
      <c r="AH77" s="72" t="str">
        <f t="shared" ref="AH77" si="859">IF(COUNTIF($G77:$N78,AH$2)&gt;0,ROW()+1,"")</f>
        <v/>
      </c>
      <c r="AI77" s="72" t="str">
        <f t="shared" ref="AI77" si="860">IF(COUNTIF($G77:$N78,AI$2)&gt;0,ROW()+1,"")</f>
        <v/>
      </c>
      <c r="AJ77" s="72" t="str">
        <f t="shared" ref="AJ77" si="861">IF(COUNTIF($G77:$N78,AJ$2)&gt;0,ROW()+1,"")</f>
        <v/>
      </c>
      <c r="AK77" s="72" t="str">
        <f t="shared" ref="AK77" si="862">IF(COUNTIF($G77:$N78,AK$2)&gt;0,ROW()+1,"")</f>
        <v/>
      </c>
      <c r="AL77" s="72" t="str">
        <f t="shared" ref="AL77" si="863">IF(COUNTIF($G77:$N78,AL$2)&gt;0,ROW()+1,"")</f>
        <v/>
      </c>
      <c r="AM77" s="72" t="str">
        <f t="shared" ref="AM77" si="864">IF(COUNTIF($G77:$N78,AM$2)&gt;0,ROW()+1,"")</f>
        <v/>
      </c>
      <c r="AN77" s="72" t="str">
        <f t="shared" ref="AN77" si="865">IF(COUNTIF($G77:$N78,AN$2)&gt;0,ROW()+1,"")</f>
        <v/>
      </c>
      <c r="AO77" s="72" t="str">
        <f t="shared" ref="AO77" si="866">IF(COUNTIF($G77:$N78,AO$2)&gt;0,ROW()+1,"")</f>
        <v/>
      </c>
      <c r="AP77" s="72" t="str">
        <f t="shared" ref="AP77" si="867">IF(COUNTIF($G77:$N78,AP$2)&gt;0,ROW()+1,"")</f>
        <v/>
      </c>
      <c r="AQ77" s="72" t="str">
        <f t="shared" ref="AQ77" si="868">IF(COUNTIF($G77:$N78,AQ$2)&gt;0,ROW()+1,"")</f>
        <v/>
      </c>
      <c r="AR77" s="72" t="str">
        <f t="shared" ref="AR77" si="869">IF(COUNTIF($G77:$N78,AR$2)&gt;0,ROW()+1,"")</f>
        <v/>
      </c>
      <c r="AS77" s="72" t="str">
        <f t="shared" ref="AS77" si="870">IF(COUNTIF($G77:$N78,AS$2)&gt;0,ROW()+1,"")</f>
        <v/>
      </c>
    </row>
    <row r="78" spans="1:45" s="3" customFormat="1" ht="45" customHeight="1">
      <c r="A78" s="75"/>
      <c r="B78" s="84"/>
      <c r="C78" s="4" t="s">
        <v>217</v>
      </c>
      <c r="D78" s="4" t="s">
        <v>218</v>
      </c>
      <c r="E78" s="4" t="s">
        <v>219</v>
      </c>
      <c r="F78" s="52" t="s">
        <v>220</v>
      </c>
      <c r="G78" s="80"/>
      <c r="H78" s="81"/>
      <c r="I78" s="81"/>
      <c r="J78" s="81"/>
      <c r="K78" s="81"/>
      <c r="L78" s="81"/>
      <c r="M78" s="81"/>
      <c r="N78" s="82"/>
      <c r="P78" s="80"/>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row>
    <row r="79" spans="1:45" s="3" customFormat="1" ht="15" customHeight="1">
      <c r="A79" s="75"/>
      <c r="B79" s="83" t="s">
        <v>221</v>
      </c>
      <c r="C79" s="85" t="s">
        <v>222</v>
      </c>
      <c r="D79" s="86"/>
      <c r="E79" s="86"/>
      <c r="F79" s="87"/>
      <c r="G79" s="80"/>
      <c r="H79" s="81"/>
      <c r="I79" s="81"/>
      <c r="J79" s="81"/>
      <c r="K79" s="81"/>
      <c r="L79" s="81"/>
      <c r="M79" s="81"/>
      <c r="N79" s="82"/>
      <c r="P79" s="80" t="str">
        <f t="shared" ref="P79" si="871">IF(COUNTIF($G79:$N80,P$2)&gt;0,ROW()+1,"")</f>
        <v/>
      </c>
      <c r="Q79" s="72" t="str">
        <f t="shared" ref="Q79" si="872">IF(COUNTIF($G79:$N80,Q$2)&gt;0,ROW()+1,"")</f>
        <v/>
      </c>
      <c r="R79" s="72" t="str">
        <f t="shared" ref="R79" si="873">IF(COUNTIF($G79:$N80,R$2)&gt;0,ROW()+1,"")</f>
        <v/>
      </c>
      <c r="S79" s="72" t="str">
        <f t="shared" ref="S79" si="874">IF(COUNTIF($G79:$N80,S$2)&gt;0,ROW()+1,"")</f>
        <v/>
      </c>
      <c r="T79" s="72" t="str">
        <f t="shared" ref="T79" si="875">IF(COUNTIF($G79:$N80,T$2)&gt;0,ROW()+1,"")</f>
        <v/>
      </c>
      <c r="U79" s="72" t="str">
        <f t="shared" ref="U79" si="876">IF(COUNTIF($G79:$N80,U$2)&gt;0,ROW()+1,"")</f>
        <v/>
      </c>
      <c r="V79" s="72" t="str">
        <f t="shared" ref="V79" si="877">IF(COUNTIF($G79:$N80,V$2)&gt;0,ROW()+1,"")</f>
        <v/>
      </c>
      <c r="W79" s="72" t="str">
        <f t="shared" ref="W79" si="878">IF(COUNTIF($G79:$N80,W$2)&gt;0,ROW()+1,"")</f>
        <v/>
      </c>
      <c r="X79" s="72" t="str">
        <f t="shared" ref="X79" si="879">IF(COUNTIF($G79:$N80,X$2)&gt;0,ROW()+1,"")</f>
        <v/>
      </c>
      <c r="Y79" s="72" t="str">
        <f t="shared" ref="Y79" si="880">IF(COUNTIF($G79:$N80,Y$2)&gt;0,ROW()+1,"")</f>
        <v/>
      </c>
      <c r="Z79" s="72" t="str">
        <f t="shared" ref="Z79" si="881">IF(COUNTIF($G79:$N80,Z$2)&gt;0,ROW()+1,"")</f>
        <v/>
      </c>
      <c r="AA79" s="72" t="str">
        <f t="shared" ref="AA79" si="882">IF(COUNTIF($G79:$N80,AA$2)&gt;0,ROW()+1,"")</f>
        <v/>
      </c>
      <c r="AB79" s="72" t="str">
        <f t="shared" ref="AB79" si="883">IF(COUNTIF($G79:$N80,AB$2)&gt;0,ROW()+1,"")</f>
        <v/>
      </c>
      <c r="AC79" s="72" t="str">
        <f t="shared" ref="AC79" si="884">IF(COUNTIF($G79:$N80,AC$2)&gt;0,ROW()+1,"")</f>
        <v/>
      </c>
      <c r="AD79" s="72" t="str">
        <f t="shared" ref="AD79" si="885">IF(COUNTIF($G79:$N80,AD$2)&gt;0,ROW()+1,"")</f>
        <v/>
      </c>
      <c r="AE79" s="72" t="str">
        <f t="shared" ref="AE79" si="886">IF(COUNTIF($G79:$N80,AE$2)&gt;0,ROW()+1,"")</f>
        <v/>
      </c>
      <c r="AF79" s="72" t="str">
        <f t="shared" ref="AF79" si="887">IF(COUNTIF($G79:$N80,AF$2)&gt;0,ROW()+1,"")</f>
        <v/>
      </c>
      <c r="AG79" s="72" t="str">
        <f t="shared" ref="AG79" si="888">IF(COUNTIF($G79:$N80,AG$2)&gt;0,ROW()+1,"")</f>
        <v/>
      </c>
      <c r="AH79" s="72" t="str">
        <f t="shared" ref="AH79" si="889">IF(COUNTIF($G79:$N80,AH$2)&gt;0,ROW()+1,"")</f>
        <v/>
      </c>
      <c r="AI79" s="72" t="str">
        <f t="shared" ref="AI79" si="890">IF(COUNTIF($G79:$N80,AI$2)&gt;0,ROW()+1,"")</f>
        <v/>
      </c>
      <c r="AJ79" s="72" t="str">
        <f t="shared" ref="AJ79" si="891">IF(COUNTIF($G79:$N80,AJ$2)&gt;0,ROW()+1,"")</f>
        <v/>
      </c>
      <c r="AK79" s="72" t="str">
        <f t="shared" ref="AK79" si="892">IF(COUNTIF($G79:$N80,AK$2)&gt;0,ROW()+1,"")</f>
        <v/>
      </c>
      <c r="AL79" s="72" t="str">
        <f t="shared" ref="AL79" si="893">IF(COUNTIF($G79:$N80,AL$2)&gt;0,ROW()+1,"")</f>
        <v/>
      </c>
      <c r="AM79" s="72" t="str">
        <f t="shared" ref="AM79" si="894">IF(COUNTIF($G79:$N80,AM$2)&gt;0,ROW()+1,"")</f>
        <v/>
      </c>
      <c r="AN79" s="72" t="str">
        <f t="shared" ref="AN79" si="895">IF(COUNTIF($G79:$N80,AN$2)&gt;0,ROW()+1,"")</f>
        <v/>
      </c>
      <c r="AO79" s="72" t="str">
        <f t="shared" ref="AO79" si="896">IF(COUNTIF($G79:$N80,AO$2)&gt;0,ROW()+1,"")</f>
        <v/>
      </c>
      <c r="AP79" s="72" t="str">
        <f t="shared" ref="AP79" si="897">IF(COUNTIF($G79:$N80,AP$2)&gt;0,ROW()+1,"")</f>
        <v/>
      </c>
      <c r="AQ79" s="72" t="str">
        <f t="shared" ref="AQ79" si="898">IF(COUNTIF($G79:$N80,AQ$2)&gt;0,ROW()+1,"")</f>
        <v/>
      </c>
      <c r="AR79" s="72" t="str">
        <f t="shared" ref="AR79" si="899">IF(COUNTIF($G79:$N80,AR$2)&gt;0,ROW()+1,"")</f>
        <v/>
      </c>
      <c r="AS79" s="72" t="str">
        <f t="shared" ref="AS79" si="900">IF(COUNTIF($G79:$N80,AS$2)&gt;0,ROW()+1,"")</f>
        <v/>
      </c>
    </row>
    <row r="80" spans="1:45" s="3" customFormat="1" ht="45" customHeight="1">
      <c r="A80" s="75"/>
      <c r="B80" s="84"/>
      <c r="C80" s="4" t="s">
        <v>223</v>
      </c>
      <c r="D80" s="4" t="s">
        <v>224</v>
      </c>
      <c r="E80" s="4" t="s">
        <v>225</v>
      </c>
      <c r="F80" s="52" t="s">
        <v>226</v>
      </c>
      <c r="G80" s="80"/>
      <c r="H80" s="81"/>
      <c r="I80" s="81"/>
      <c r="J80" s="81"/>
      <c r="K80" s="81"/>
      <c r="L80" s="81"/>
      <c r="M80" s="81"/>
      <c r="N80" s="82"/>
      <c r="P80" s="80"/>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row>
    <row r="81" spans="1:45" s="3" customFormat="1" ht="15" customHeight="1">
      <c r="A81" s="75"/>
      <c r="B81" s="83" t="s">
        <v>227</v>
      </c>
      <c r="C81" s="85" t="s">
        <v>228</v>
      </c>
      <c r="D81" s="86"/>
      <c r="E81" s="86"/>
      <c r="F81" s="87"/>
      <c r="G81" s="80"/>
      <c r="H81" s="81"/>
      <c r="I81" s="81"/>
      <c r="J81" s="81"/>
      <c r="K81" s="81"/>
      <c r="L81" s="81"/>
      <c r="M81" s="81"/>
      <c r="N81" s="82"/>
      <c r="P81" s="80" t="str">
        <f t="shared" ref="P81" si="901">IF(COUNTIF($G81:$N82,P$2)&gt;0,ROW()+1,"")</f>
        <v/>
      </c>
      <c r="Q81" s="72" t="str">
        <f t="shared" ref="Q81" si="902">IF(COUNTIF($G81:$N82,Q$2)&gt;0,ROW()+1,"")</f>
        <v/>
      </c>
      <c r="R81" s="72" t="str">
        <f t="shared" ref="R81" si="903">IF(COUNTIF($G81:$N82,R$2)&gt;0,ROW()+1,"")</f>
        <v/>
      </c>
      <c r="S81" s="72" t="str">
        <f t="shared" ref="S81" si="904">IF(COUNTIF($G81:$N82,S$2)&gt;0,ROW()+1,"")</f>
        <v/>
      </c>
      <c r="T81" s="72" t="str">
        <f t="shared" ref="T81" si="905">IF(COUNTIF($G81:$N82,T$2)&gt;0,ROW()+1,"")</f>
        <v/>
      </c>
      <c r="U81" s="72" t="str">
        <f t="shared" ref="U81" si="906">IF(COUNTIF($G81:$N82,U$2)&gt;0,ROW()+1,"")</f>
        <v/>
      </c>
      <c r="V81" s="72" t="str">
        <f t="shared" ref="V81" si="907">IF(COUNTIF($G81:$N82,V$2)&gt;0,ROW()+1,"")</f>
        <v/>
      </c>
      <c r="W81" s="72" t="str">
        <f t="shared" ref="W81" si="908">IF(COUNTIF($G81:$N82,W$2)&gt;0,ROW()+1,"")</f>
        <v/>
      </c>
      <c r="X81" s="72" t="str">
        <f t="shared" ref="X81" si="909">IF(COUNTIF($G81:$N82,X$2)&gt;0,ROW()+1,"")</f>
        <v/>
      </c>
      <c r="Y81" s="72" t="str">
        <f t="shared" ref="Y81" si="910">IF(COUNTIF($G81:$N82,Y$2)&gt;0,ROW()+1,"")</f>
        <v/>
      </c>
      <c r="Z81" s="72" t="str">
        <f t="shared" ref="Z81" si="911">IF(COUNTIF($G81:$N82,Z$2)&gt;0,ROW()+1,"")</f>
        <v/>
      </c>
      <c r="AA81" s="72" t="str">
        <f t="shared" ref="AA81" si="912">IF(COUNTIF($G81:$N82,AA$2)&gt;0,ROW()+1,"")</f>
        <v/>
      </c>
      <c r="AB81" s="72" t="str">
        <f t="shared" ref="AB81" si="913">IF(COUNTIF($G81:$N82,AB$2)&gt;0,ROW()+1,"")</f>
        <v/>
      </c>
      <c r="AC81" s="72" t="str">
        <f t="shared" ref="AC81" si="914">IF(COUNTIF($G81:$N82,AC$2)&gt;0,ROW()+1,"")</f>
        <v/>
      </c>
      <c r="AD81" s="72" t="str">
        <f t="shared" ref="AD81" si="915">IF(COUNTIF($G81:$N82,AD$2)&gt;0,ROW()+1,"")</f>
        <v/>
      </c>
      <c r="AE81" s="72" t="str">
        <f t="shared" ref="AE81" si="916">IF(COUNTIF($G81:$N82,AE$2)&gt;0,ROW()+1,"")</f>
        <v/>
      </c>
      <c r="AF81" s="72" t="str">
        <f t="shared" ref="AF81" si="917">IF(COUNTIF($G81:$N82,AF$2)&gt;0,ROW()+1,"")</f>
        <v/>
      </c>
      <c r="AG81" s="72" t="str">
        <f t="shared" ref="AG81" si="918">IF(COUNTIF($G81:$N82,AG$2)&gt;0,ROW()+1,"")</f>
        <v/>
      </c>
      <c r="AH81" s="72" t="str">
        <f t="shared" ref="AH81" si="919">IF(COUNTIF($G81:$N82,AH$2)&gt;0,ROW()+1,"")</f>
        <v/>
      </c>
      <c r="AI81" s="72" t="str">
        <f t="shared" ref="AI81" si="920">IF(COUNTIF($G81:$N82,AI$2)&gt;0,ROW()+1,"")</f>
        <v/>
      </c>
      <c r="AJ81" s="72" t="str">
        <f t="shared" ref="AJ81" si="921">IF(COUNTIF($G81:$N82,AJ$2)&gt;0,ROW()+1,"")</f>
        <v/>
      </c>
      <c r="AK81" s="72" t="str">
        <f t="shared" ref="AK81" si="922">IF(COUNTIF($G81:$N82,AK$2)&gt;0,ROW()+1,"")</f>
        <v/>
      </c>
      <c r="AL81" s="72" t="str">
        <f t="shared" ref="AL81" si="923">IF(COUNTIF($G81:$N82,AL$2)&gt;0,ROW()+1,"")</f>
        <v/>
      </c>
      <c r="AM81" s="72" t="str">
        <f t="shared" ref="AM81" si="924">IF(COUNTIF($G81:$N82,AM$2)&gt;0,ROW()+1,"")</f>
        <v/>
      </c>
      <c r="AN81" s="72" t="str">
        <f t="shared" ref="AN81" si="925">IF(COUNTIF($G81:$N82,AN$2)&gt;0,ROW()+1,"")</f>
        <v/>
      </c>
      <c r="AO81" s="72" t="str">
        <f t="shared" ref="AO81" si="926">IF(COUNTIF($G81:$N82,AO$2)&gt;0,ROW()+1,"")</f>
        <v/>
      </c>
      <c r="AP81" s="72" t="str">
        <f t="shared" ref="AP81" si="927">IF(COUNTIF($G81:$N82,AP$2)&gt;0,ROW()+1,"")</f>
        <v/>
      </c>
      <c r="AQ81" s="72" t="str">
        <f t="shared" ref="AQ81" si="928">IF(COUNTIF($G81:$N82,AQ$2)&gt;0,ROW()+1,"")</f>
        <v/>
      </c>
      <c r="AR81" s="72" t="str">
        <f t="shared" ref="AR81" si="929">IF(COUNTIF($G81:$N82,AR$2)&gt;0,ROW()+1,"")</f>
        <v/>
      </c>
      <c r="AS81" s="72" t="str">
        <f t="shared" ref="AS81" si="930">IF(COUNTIF($G81:$N82,AS$2)&gt;0,ROW()+1,"")</f>
        <v/>
      </c>
    </row>
    <row r="82" spans="1:45" s="3" customFormat="1" ht="45" customHeight="1">
      <c r="A82" s="75"/>
      <c r="B82" s="84"/>
      <c r="C82" s="4" t="s">
        <v>198</v>
      </c>
      <c r="D82" s="4" t="s">
        <v>199</v>
      </c>
      <c r="E82" s="4" t="s">
        <v>200</v>
      </c>
      <c r="F82" s="52" t="s">
        <v>201</v>
      </c>
      <c r="G82" s="80"/>
      <c r="H82" s="81"/>
      <c r="I82" s="81"/>
      <c r="J82" s="81"/>
      <c r="K82" s="81"/>
      <c r="L82" s="81"/>
      <c r="M82" s="81"/>
      <c r="N82" s="82"/>
      <c r="P82" s="80"/>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row>
    <row r="83" spans="1:45" s="3" customFormat="1" ht="15" customHeight="1">
      <c r="A83" s="75"/>
      <c r="B83" s="83" t="s">
        <v>229</v>
      </c>
      <c r="C83" s="85" t="s">
        <v>230</v>
      </c>
      <c r="D83" s="86"/>
      <c r="E83" s="86"/>
      <c r="F83" s="87"/>
      <c r="G83" s="80"/>
      <c r="H83" s="81"/>
      <c r="I83" s="81"/>
      <c r="J83" s="81"/>
      <c r="K83" s="81"/>
      <c r="L83" s="81"/>
      <c r="M83" s="81"/>
      <c r="N83" s="82"/>
      <c r="P83" s="80" t="str">
        <f t="shared" ref="P83" si="931">IF(COUNTIF($G83:$N84,P$2)&gt;0,ROW()+1,"")</f>
        <v/>
      </c>
      <c r="Q83" s="72" t="str">
        <f t="shared" ref="Q83" si="932">IF(COUNTIF($G83:$N84,Q$2)&gt;0,ROW()+1,"")</f>
        <v/>
      </c>
      <c r="R83" s="72" t="str">
        <f t="shared" ref="R83" si="933">IF(COUNTIF($G83:$N84,R$2)&gt;0,ROW()+1,"")</f>
        <v/>
      </c>
      <c r="S83" s="72" t="str">
        <f t="shared" ref="S83" si="934">IF(COUNTIF($G83:$N84,S$2)&gt;0,ROW()+1,"")</f>
        <v/>
      </c>
      <c r="T83" s="72" t="str">
        <f t="shared" ref="T83" si="935">IF(COUNTIF($G83:$N84,T$2)&gt;0,ROW()+1,"")</f>
        <v/>
      </c>
      <c r="U83" s="72" t="str">
        <f t="shared" ref="U83" si="936">IF(COUNTIF($G83:$N84,U$2)&gt;0,ROW()+1,"")</f>
        <v/>
      </c>
      <c r="V83" s="72" t="str">
        <f t="shared" ref="V83" si="937">IF(COUNTIF($G83:$N84,V$2)&gt;0,ROW()+1,"")</f>
        <v/>
      </c>
      <c r="W83" s="72" t="str">
        <f t="shared" ref="W83" si="938">IF(COUNTIF($G83:$N84,W$2)&gt;0,ROW()+1,"")</f>
        <v/>
      </c>
      <c r="X83" s="72" t="str">
        <f t="shared" ref="X83" si="939">IF(COUNTIF($G83:$N84,X$2)&gt;0,ROW()+1,"")</f>
        <v/>
      </c>
      <c r="Y83" s="72" t="str">
        <f t="shared" ref="Y83" si="940">IF(COUNTIF($G83:$N84,Y$2)&gt;0,ROW()+1,"")</f>
        <v/>
      </c>
      <c r="Z83" s="72" t="str">
        <f t="shared" ref="Z83" si="941">IF(COUNTIF($G83:$N84,Z$2)&gt;0,ROW()+1,"")</f>
        <v/>
      </c>
      <c r="AA83" s="72" t="str">
        <f t="shared" ref="AA83" si="942">IF(COUNTIF($G83:$N84,AA$2)&gt;0,ROW()+1,"")</f>
        <v/>
      </c>
      <c r="AB83" s="72" t="str">
        <f t="shared" ref="AB83" si="943">IF(COUNTIF($G83:$N84,AB$2)&gt;0,ROW()+1,"")</f>
        <v/>
      </c>
      <c r="AC83" s="72" t="str">
        <f t="shared" ref="AC83" si="944">IF(COUNTIF($G83:$N84,AC$2)&gt;0,ROW()+1,"")</f>
        <v/>
      </c>
      <c r="AD83" s="72" t="str">
        <f t="shared" ref="AD83" si="945">IF(COUNTIF($G83:$N84,AD$2)&gt;0,ROW()+1,"")</f>
        <v/>
      </c>
      <c r="AE83" s="72" t="str">
        <f t="shared" ref="AE83" si="946">IF(COUNTIF($G83:$N84,AE$2)&gt;0,ROW()+1,"")</f>
        <v/>
      </c>
      <c r="AF83" s="72" t="str">
        <f t="shared" ref="AF83" si="947">IF(COUNTIF($G83:$N84,AF$2)&gt;0,ROW()+1,"")</f>
        <v/>
      </c>
      <c r="AG83" s="72" t="str">
        <f t="shared" ref="AG83" si="948">IF(COUNTIF($G83:$N84,AG$2)&gt;0,ROW()+1,"")</f>
        <v/>
      </c>
      <c r="AH83" s="72" t="str">
        <f t="shared" ref="AH83" si="949">IF(COUNTIF($G83:$N84,AH$2)&gt;0,ROW()+1,"")</f>
        <v/>
      </c>
      <c r="AI83" s="72" t="str">
        <f t="shared" ref="AI83" si="950">IF(COUNTIF($G83:$N84,AI$2)&gt;0,ROW()+1,"")</f>
        <v/>
      </c>
      <c r="AJ83" s="72" t="str">
        <f t="shared" ref="AJ83" si="951">IF(COUNTIF($G83:$N84,AJ$2)&gt;0,ROW()+1,"")</f>
        <v/>
      </c>
      <c r="AK83" s="72" t="str">
        <f t="shared" ref="AK83" si="952">IF(COUNTIF($G83:$N84,AK$2)&gt;0,ROW()+1,"")</f>
        <v/>
      </c>
      <c r="AL83" s="72" t="str">
        <f t="shared" ref="AL83" si="953">IF(COUNTIF($G83:$N84,AL$2)&gt;0,ROW()+1,"")</f>
        <v/>
      </c>
      <c r="AM83" s="72" t="str">
        <f t="shared" ref="AM83" si="954">IF(COUNTIF($G83:$N84,AM$2)&gt;0,ROW()+1,"")</f>
        <v/>
      </c>
      <c r="AN83" s="72" t="str">
        <f t="shared" ref="AN83" si="955">IF(COUNTIF($G83:$N84,AN$2)&gt;0,ROW()+1,"")</f>
        <v/>
      </c>
      <c r="AO83" s="72" t="str">
        <f t="shared" ref="AO83" si="956">IF(COUNTIF($G83:$N84,AO$2)&gt;0,ROW()+1,"")</f>
        <v/>
      </c>
      <c r="AP83" s="72" t="str">
        <f t="shared" ref="AP83" si="957">IF(COUNTIF($G83:$N84,AP$2)&gt;0,ROW()+1,"")</f>
        <v/>
      </c>
      <c r="AQ83" s="72" t="str">
        <f t="shared" ref="AQ83" si="958">IF(COUNTIF($G83:$N84,AQ$2)&gt;0,ROW()+1,"")</f>
        <v/>
      </c>
      <c r="AR83" s="72" t="str">
        <f t="shared" ref="AR83" si="959">IF(COUNTIF($G83:$N84,AR$2)&gt;0,ROW()+1,"")</f>
        <v/>
      </c>
      <c r="AS83" s="72" t="str">
        <f t="shared" ref="AS83" si="960">IF(COUNTIF($G83:$N84,AS$2)&gt;0,ROW()+1,"")</f>
        <v/>
      </c>
    </row>
    <row r="84" spans="1:45" s="3" customFormat="1" ht="45" customHeight="1">
      <c r="A84" s="75"/>
      <c r="B84" s="84"/>
      <c r="C84" s="4" t="s">
        <v>231</v>
      </c>
      <c r="D84" s="6" t="s">
        <v>26</v>
      </c>
      <c r="E84" s="4" t="s">
        <v>232</v>
      </c>
      <c r="F84" s="52" t="s">
        <v>233</v>
      </c>
      <c r="G84" s="80"/>
      <c r="H84" s="81"/>
      <c r="I84" s="81"/>
      <c r="J84" s="81"/>
      <c r="K84" s="81"/>
      <c r="L84" s="81"/>
      <c r="M84" s="81"/>
      <c r="N84" s="82"/>
      <c r="P84" s="80"/>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73"/>
    </row>
    <row r="85" spans="1:45" s="3" customFormat="1" ht="15" customHeight="1">
      <c r="A85" s="75"/>
      <c r="B85" s="83" t="s">
        <v>234</v>
      </c>
      <c r="C85" s="85" t="s">
        <v>235</v>
      </c>
      <c r="D85" s="86"/>
      <c r="E85" s="86"/>
      <c r="F85" s="87"/>
      <c r="G85" s="80"/>
      <c r="H85" s="81"/>
      <c r="I85" s="81"/>
      <c r="J85" s="81"/>
      <c r="K85" s="81"/>
      <c r="L85" s="81"/>
      <c r="M85" s="81"/>
      <c r="N85" s="82"/>
      <c r="P85" s="80" t="str">
        <f t="shared" ref="P85" si="961">IF(COUNTIF($G85:$N86,P$2)&gt;0,ROW()+1,"")</f>
        <v/>
      </c>
      <c r="Q85" s="72" t="str">
        <f t="shared" ref="Q85" si="962">IF(COUNTIF($G85:$N86,Q$2)&gt;0,ROW()+1,"")</f>
        <v/>
      </c>
      <c r="R85" s="72" t="str">
        <f t="shared" ref="R85" si="963">IF(COUNTIF($G85:$N86,R$2)&gt;0,ROW()+1,"")</f>
        <v/>
      </c>
      <c r="S85" s="72" t="str">
        <f t="shared" ref="S85" si="964">IF(COUNTIF($G85:$N86,S$2)&gt;0,ROW()+1,"")</f>
        <v/>
      </c>
      <c r="T85" s="72" t="str">
        <f t="shared" ref="T85" si="965">IF(COUNTIF($G85:$N86,T$2)&gt;0,ROW()+1,"")</f>
        <v/>
      </c>
      <c r="U85" s="72" t="str">
        <f t="shared" ref="U85" si="966">IF(COUNTIF($G85:$N86,U$2)&gt;0,ROW()+1,"")</f>
        <v/>
      </c>
      <c r="V85" s="72" t="str">
        <f t="shared" ref="V85" si="967">IF(COUNTIF($G85:$N86,V$2)&gt;0,ROW()+1,"")</f>
        <v/>
      </c>
      <c r="W85" s="72" t="str">
        <f t="shared" ref="W85" si="968">IF(COUNTIF($G85:$N86,W$2)&gt;0,ROW()+1,"")</f>
        <v/>
      </c>
      <c r="X85" s="72" t="str">
        <f t="shared" ref="X85" si="969">IF(COUNTIF($G85:$N86,X$2)&gt;0,ROW()+1,"")</f>
        <v/>
      </c>
      <c r="Y85" s="72" t="str">
        <f t="shared" ref="Y85" si="970">IF(COUNTIF($G85:$N86,Y$2)&gt;0,ROW()+1,"")</f>
        <v/>
      </c>
      <c r="Z85" s="72" t="str">
        <f t="shared" ref="Z85" si="971">IF(COUNTIF($G85:$N86,Z$2)&gt;0,ROW()+1,"")</f>
        <v/>
      </c>
      <c r="AA85" s="72" t="str">
        <f t="shared" ref="AA85" si="972">IF(COUNTIF($G85:$N86,AA$2)&gt;0,ROW()+1,"")</f>
        <v/>
      </c>
      <c r="AB85" s="72" t="str">
        <f t="shared" ref="AB85" si="973">IF(COUNTIF($G85:$N86,AB$2)&gt;0,ROW()+1,"")</f>
        <v/>
      </c>
      <c r="AC85" s="72" t="str">
        <f t="shared" ref="AC85" si="974">IF(COUNTIF($G85:$N86,AC$2)&gt;0,ROW()+1,"")</f>
        <v/>
      </c>
      <c r="AD85" s="72" t="str">
        <f t="shared" ref="AD85" si="975">IF(COUNTIF($G85:$N86,AD$2)&gt;0,ROW()+1,"")</f>
        <v/>
      </c>
      <c r="AE85" s="72" t="str">
        <f t="shared" ref="AE85" si="976">IF(COUNTIF($G85:$N86,AE$2)&gt;0,ROW()+1,"")</f>
        <v/>
      </c>
      <c r="AF85" s="72" t="str">
        <f t="shared" ref="AF85" si="977">IF(COUNTIF($G85:$N86,AF$2)&gt;0,ROW()+1,"")</f>
        <v/>
      </c>
      <c r="AG85" s="72" t="str">
        <f t="shared" ref="AG85" si="978">IF(COUNTIF($G85:$N86,AG$2)&gt;0,ROW()+1,"")</f>
        <v/>
      </c>
      <c r="AH85" s="72" t="str">
        <f t="shared" ref="AH85" si="979">IF(COUNTIF($G85:$N86,AH$2)&gt;0,ROW()+1,"")</f>
        <v/>
      </c>
      <c r="AI85" s="72" t="str">
        <f t="shared" ref="AI85" si="980">IF(COUNTIF($G85:$N86,AI$2)&gt;0,ROW()+1,"")</f>
        <v/>
      </c>
      <c r="AJ85" s="72" t="str">
        <f t="shared" ref="AJ85" si="981">IF(COUNTIF($G85:$N86,AJ$2)&gt;0,ROW()+1,"")</f>
        <v/>
      </c>
      <c r="AK85" s="72" t="str">
        <f t="shared" ref="AK85" si="982">IF(COUNTIF($G85:$N86,AK$2)&gt;0,ROW()+1,"")</f>
        <v/>
      </c>
      <c r="AL85" s="72" t="str">
        <f t="shared" ref="AL85" si="983">IF(COUNTIF($G85:$N86,AL$2)&gt;0,ROW()+1,"")</f>
        <v/>
      </c>
      <c r="AM85" s="72" t="str">
        <f t="shared" ref="AM85" si="984">IF(COUNTIF($G85:$N86,AM$2)&gt;0,ROW()+1,"")</f>
        <v/>
      </c>
      <c r="AN85" s="72" t="str">
        <f t="shared" ref="AN85" si="985">IF(COUNTIF($G85:$N86,AN$2)&gt;0,ROW()+1,"")</f>
        <v/>
      </c>
      <c r="AO85" s="72" t="str">
        <f t="shared" ref="AO85" si="986">IF(COUNTIF($G85:$N86,AO$2)&gt;0,ROW()+1,"")</f>
        <v/>
      </c>
      <c r="AP85" s="72" t="str">
        <f t="shared" ref="AP85" si="987">IF(COUNTIF($G85:$N86,AP$2)&gt;0,ROW()+1,"")</f>
        <v/>
      </c>
      <c r="AQ85" s="72" t="str">
        <f t="shared" ref="AQ85" si="988">IF(COUNTIF($G85:$N86,AQ$2)&gt;0,ROW()+1,"")</f>
        <v/>
      </c>
      <c r="AR85" s="72" t="str">
        <f t="shared" ref="AR85" si="989">IF(COUNTIF($G85:$N86,AR$2)&gt;0,ROW()+1,"")</f>
        <v/>
      </c>
      <c r="AS85" s="72" t="str">
        <f t="shared" ref="AS85" si="990">IF(COUNTIF($G85:$N86,AS$2)&gt;0,ROW()+1,"")</f>
        <v/>
      </c>
    </row>
    <row r="86" spans="1:45" s="3" customFormat="1" ht="45" customHeight="1">
      <c r="A86" s="75"/>
      <c r="B86" s="84"/>
      <c r="C86" s="4" t="s">
        <v>236</v>
      </c>
      <c r="D86" s="4" t="s">
        <v>237</v>
      </c>
      <c r="E86" s="4" t="s">
        <v>238</v>
      </c>
      <c r="F86" s="52" t="s">
        <v>239</v>
      </c>
      <c r="G86" s="80"/>
      <c r="H86" s="81"/>
      <c r="I86" s="81"/>
      <c r="J86" s="81"/>
      <c r="K86" s="81"/>
      <c r="L86" s="81"/>
      <c r="M86" s="81"/>
      <c r="N86" s="82"/>
      <c r="P86" s="80"/>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row>
    <row r="87" spans="1:45" s="3" customFormat="1" ht="15" customHeight="1">
      <c r="A87" s="75"/>
      <c r="B87" s="83" t="s">
        <v>240</v>
      </c>
      <c r="C87" s="85" t="s">
        <v>241</v>
      </c>
      <c r="D87" s="86"/>
      <c r="E87" s="86"/>
      <c r="F87" s="87"/>
      <c r="G87" s="80"/>
      <c r="H87" s="81"/>
      <c r="I87" s="81"/>
      <c r="J87" s="81"/>
      <c r="K87" s="81"/>
      <c r="L87" s="81"/>
      <c r="M87" s="81"/>
      <c r="N87" s="82"/>
      <c r="P87" s="80" t="str">
        <f t="shared" ref="P87" si="991">IF(COUNTIF($G87:$N88,P$2)&gt;0,ROW()+1,"")</f>
        <v/>
      </c>
      <c r="Q87" s="72" t="str">
        <f t="shared" ref="Q87" si="992">IF(COUNTIF($G87:$N88,Q$2)&gt;0,ROW()+1,"")</f>
        <v/>
      </c>
      <c r="R87" s="72" t="str">
        <f t="shared" ref="R87" si="993">IF(COUNTIF($G87:$N88,R$2)&gt;0,ROW()+1,"")</f>
        <v/>
      </c>
      <c r="S87" s="72" t="str">
        <f t="shared" ref="S87" si="994">IF(COUNTIF($G87:$N88,S$2)&gt;0,ROW()+1,"")</f>
        <v/>
      </c>
      <c r="T87" s="72" t="str">
        <f t="shared" ref="T87" si="995">IF(COUNTIF($G87:$N88,T$2)&gt;0,ROW()+1,"")</f>
        <v/>
      </c>
      <c r="U87" s="72" t="str">
        <f t="shared" ref="U87" si="996">IF(COUNTIF($G87:$N88,U$2)&gt;0,ROW()+1,"")</f>
        <v/>
      </c>
      <c r="V87" s="72" t="str">
        <f t="shared" ref="V87" si="997">IF(COUNTIF($G87:$N88,V$2)&gt;0,ROW()+1,"")</f>
        <v/>
      </c>
      <c r="W87" s="72" t="str">
        <f t="shared" ref="W87" si="998">IF(COUNTIF($G87:$N88,W$2)&gt;0,ROW()+1,"")</f>
        <v/>
      </c>
      <c r="X87" s="72" t="str">
        <f t="shared" ref="X87" si="999">IF(COUNTIF($G87:$N88,X$2)&gt;0,ROW()+1,"")</f>
        <v/>
      </c>
      <c r="Y87" s="72" t="str">
        <f t="shared" ref="Y87" si="1000">IF(COUNTIF($G87:$N88,Y$2)&gt;0,ROW()+1,"")</f>
        <v/>
      </c>
      <c r="Z87" s="72" t="str">
        <f t="shared" ref="Z87" si="1001">IF(COUNTIF($G87:$N88,Z$2)&gt;0,ROW()+1,"")</f>
        <v/>
      </c>
      <c r="AA87" s="72" t="str">
        <f t="shared" ref="AA87" si="1002">IF(COUNTIF($G87:$N88,AA$2)&gt;0,ROW()+1,"")</f>
        <v/>
      </c>
      <c r="AB87" s="72" t="str">
        <f t="shared" ref="AB87" si="1003">IF(COUNTIF($G87:$N88,AB$2)&gt;0,ROW()+1,"")</f>
        <v/>
      </c>
      <c r="AC87" s="72" t="str">
        <f t="shared" ref="AC87" si="1004">IF(COUNTIF($G87:$N88,AC$2)&gt;0,ROW()+1,"")</f>
        <v/>
      </c>
      <c r="AD87" s="72" t="str">
        <f t="shared" ref="AD87" si="1005">IF(COUNTIF($G87:$N88,AD$2)&gt;0,ROW()+1,"")</f>
        <v/>
      </c>
      <c r="AE87" s="72" t="str">
        <f t="shared" ref="AE87" si="1006">IF(COUNTIF($G87:$N88,AE$2)&gt;0,ROW()+1,"")</f>
        <v/>
      </c>
      <c r="AF87" s="72" t="str">
        <f t="shared" ref="AF87" si="1007">IF(COUNTIF($G87:$N88,AF$2)&gt;0,ROW()+1,"")</f>
        <v/>
      </c>
      <c r="AG87" s="72" t="str">
        <f t="shared" ref="AG87" si="1008">IF(COUNTIF($G87:$N88,AG$2)&gt;0,ROW()+1,"")</f>
        <v/>
      </c>
      <c r="AH87" s="72" t="str">
        <f t="shared" ref="AH87" si="1009">IF(COUNTIF($G87:$N88,AH$2)&gt;0,ROW()+1,"")</f>
        <v/>
      </c>
      <c r="AI87" s="72" t="str">
        <f t="shared" ref="AI87" si="1010">IF(COUNTIF($G87:$N88,AI$2)&gt;0,ROW()+1,"")</f>
        <v/>
      </c>
      <c r="AJ87" s="72" t="str">
        <f t="shared" ref="AJ87" si="1011">IF(COUNTIF($G87:$N88,AJ$2)&gt;0,ROW()+1,"")</f>
        <v/>
      </c>
      <c r="AK87" s="72" t="str">
        <f t="shared" ref="AK87" si="1012">IF(COUNTIF($G87:$N88,AK$2)&gt;0,ROW()+1,"")</f>
        <v/>
      </c>
      <c r="AL87" s="72" t="str">
        <f t="shared" ref="AL87" si="1013">IF(COUNTIF($G87:$N88,AL$2)&gt;0,ROW()+1,"")</f>
        <v/>
      </c>
      <c r="AM87" s="72" t="str">
        <f t="shared" ref="AM87" si="1014">IF(COUNTIF($G87:$N88,AM$2)&gt;0,ROW()+1,"")</f>
        <v/>
      </c>
      <c r="AN87" s="72" t="str">
        <f t="shared" ref="AN87" si="1015">IF(COUNTIF($G87:$N88,AN$2)&gt;0,ROW()+1,"")</f>
        <v/>
      </c>
      <c r="AO87" s="72" t="str">
        <f t="shared" ref="AO87" si="1016">IF(COUNTIF($G87:$N88,AO$2)&gt;0,ROW()+1,"")</f>
        <v/>
      </c>
      <c r="AP87" s="72" t="str">
        <f t="shared" ref="AP87" si="1017">IF(COUNTIF($G87:$N88,AP$2)&gt;0,ROW()+1,"")</f>
        <v/>
      </c>
      <c r="AQ87" s="72" t="str">
        <f t="shared" ref="AQ87" si="1018">IF(COUNTIF($G87:$N88,AQ$2)&gt;0,ROW()+1,"")</f>
        <v/>
      </c>
      <c r="AR87" s="72" t="str">
        <f t="shared" ref="AR87" si="1019">IF(COUNTIF($G87:$N88,AR$2)&gt;0,ROW()+1,"")</f>
        <v/>
      </c>
      <c r="AS87" s="72" t="str">
        <f t="shared" ref="AS87" si="1020">IF(COUNTIF($G87:$N88,AS$2)&gt;0,ROW()+1,"")</f>
        <v/>
      </c>
    </row>
    <row r="88" spans="1:45" s="3" customFormat="1" ht="45" customHeight="1">
      <c r="A88" s="75"/>
      <c r="B88" s="84"/>
      <c r="C88" s="4" t="s">
        <v>242</v>
      </c>
      <c r="D88" s="6" t="s">
        <v>26</v>
      </c>
      <c r="E88" s="4" t="s">
        <v>243</v>
      </c>
      <c r="F88" s="52" t="s">
        <v>244</v>
      </c>
      <c r="G88" s="80"/>
      <c r="H88" s="81"/>
      <c r="I88" s="81"/>
      <c r="J88" s="81"/>
      <c r="K88" s="81"/>
      <c r="L88" s="81"/>
      <c r="M88" s="81"/>
      <c r="N88" s="82"/>
      <c r="P88" s="80"/>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row>
    <row r="89" spans="1:45" s="3" customFormat="1" ht="15" customHeight="1">
      <c r="A89" s="75"/>
      <c r="B89" s="83" t="s">
        <v>245</v>
      </c>
      <c r="C89" s="85" t="s">
        <v>246</v>
      </c>
      <c r="D89" s="86"/>
      <c r="E89" s="86"/>
      <c r="F89" s="87"/>
      <c r="G89" s="80"/>
      <c r="H89" s="81"/>
      <c r="I89" s="81"/>
      <c r="J89" s="81"/>
      <c r="K89" s="81"/>
      <c r="L89" s="81"/>
      <c r="M89" s="81"/>
      <c r="N89" s="82"/>
      <c r="P89" s="80" t="str">
        <f t="shared" ref="P89" si="1021">IF(COUNTIF($G89:$N90,P$2)&gt;0,ROW()+1,"")</f>
        <v/>
      </c>
      <c r="Q89" s="72" t="str">
        <f t="shared" ref="Q89" si="1022">IF(COUNTIF($G89:$N90,Q$2)&gt;0,ROW()+1,"")</f>
        <v/>
      </c>
      <c r="R89" s="72" t="str">
        <f t="shared" ref="R89" si="1023">IF(COUNTIF($G89:$N90,R$2)&gt;0,ROW()+1,"")</f>
        <v/>
      </c>
      <c r="S89" s="72" t="str">
        <f t="shared" ref="S89" si="1024">IF(COUNTIF($G89:$N90,S$2)&gt;0,ROW()+1,"")</f>
        <v/>
      </c>
      <c r="T89" s="72" t="str">
        <f t="shared" ref="T89" si="1025">IF(COUNTIF($G89:$N90,T$2)&gt;0,ROW()+1,"")</f>
        <v/>
      </c>
      <c r="U89" s="72" t="str">
        <f t="shared" ref="U89" si="1026">IF(COUNTIF($G89:$N90,U$2)&gt;0,ROW()+1,"")</f>
        <v/>
      </c>
      <c r="V89" s="72" t="str">
        <f t="shared" ref="V89" si="1027">IF(COUNTIF($G89:$N90,V$2)&gt;0,ROW()+1,"")</f>
        <v/>
      </c>
      <c r="W89" s="72" t="str">
        <f t="shared" ref="W89" si="1028">IF(COUNTIF($G89:$N90,W$2)&gt;0,ROW()+1,"")</f>
        <v/>
      </c>
      <c r="X89" s="72" t="str">
        <f t="shared" ref="X89" si="1029">IF(COUNTIF($G89:$N90,X$2)&gt;0,ROW()+1,"")</f>
        <v/>
      </c>
      <c r="Y89" s="72" t="str">
        <f t="shared" ref="Y89" si="1030">IF(COUNTIF($G89:$N90,Y$2)&gt;0,ROW()+1,"")</f>
        <v/>
      </c>
      <c r="Z89" s="72" t="str">
        <f t="shared" ref="Z89" si="1031">IF(COUNTIF($G89:$N90,Z$2)&gt;0,ROW()+1,"")</f>
        <v/>
      </c>
      <c r="AA89" s="72" t="str">
        <f t="shared" ref="AA89" si="1032">IF(COUNTIF($G89:$N90,AA$2)&gt;0,ROW()+1,"")</f>
        <v/>
      </c>
      <c r="AB89" s="72" t="str">
        <f t="shared" ref="AB89" si="1033">IF(COUNTIF($G89:$N90,AB$2)&gt;0,ROW()+1,"")</f>
        <v/>
      </c>
      <c r="AC89" s="72" t="str">
        <f t="shared" ref="AC89" si="1034">IF(COUNTIF($G89:$N90,AC$2)&gt;0,ROW()+1,"")</f>
        <v/>
      </c>
      <c r="AD89" s="72" t="str">
        <f t="shared" ref="AD89" si="1035">IF(COUNTIF($G89:$N90,AD$2)&gt;0,ROW()+1,"")</f>
        <v/>
      </c>
      <c r="AE89" s="72" t="str">
        <f t="shared" ref="AE89" si="1036">IF(COUNTIF($G89:$N90,AE$2)&gt;0,ROW()+1,"")</f>
        <v/>
      </c>
      <c r="AF89" s="72" t="str">
        <f t="shared" ref="AF89" si="1037">IF(COUNTIF($G89:$N90,AF$2)&gt;0,ROW()+1,"")</f>
        <v/>
      </c>
      <c r="AG89" s="72" t="str">
        <f t="shared" ref="AG89" si="1038">IF(COUNTIF($G89:$N90,AG$2)&gt;0,ROW()+1,"")</f>
        <v/>
      </c>
      <c r="AH89" s="72" t="str">
        <f t="shared" ref="AH89" si="1039">IF(COUNTIF($G89:$N90,AH$2)&gt;0,ROW()+1,"")</f>
        <v/>
      </c>
      <c r="AI89" s="72" t="str">
        <f t="shared" ref="AI89" si="1040">IF(COUNTIF($G89:$N90,AI$2)&gt;0,ROW()+1,"")</f>
        <v/>
      </c>
      <c r="AJ89" s="72" t="str">
        <f t="shared" ref="AJ89" si="1041">IF(COUNTIF($G89:$N90,AJ$2)&gt;0,ROW()+1,"")</f>
        <v/>
      </c>
      <c r="AK89" s="72" t="str">
        <f t="shared" ref="AK89" si="1042">IF(COUNTIF($G89:$N90,AK$2)&gt;0,ROW()+1,"")</f>
        <v/>
      </c>
      <c r="AL89" s="72" t="str">
        <f t="shared" ref="AL89" si="1043">IF(COUNTIF($G89:$N90,AL$2)&gt;0,ROW()+1,"")</f>
        <v/>
      </c>
      <c r="AM89" s="72" t="str">
        <f t="shared" ref="AM89" si="1044">IF(COUNTIF($G89:$N90,AM$2)&gt;0,ROW()+1,"")</f>
        <v/>
      </c>
      <c r="AN89" s="72" t="str">
        <f t="shared" ref="AN89" si="1045">IF(COUNTIF($G89:$N90,AN$2)&gt;0,ROW()+1,"")</f>
        <v/>
      </c>
      <c r="AO89" s="72" t="str">
        <f t="shared" ref="AO89" si="1046">IF(COUNTIF($G89:$N90,AO$2)&gt;0,ROW()+1,"")</f>
        <v/>
      </c>
      <c r="AP89" s="72" t="str">
        <f t="shared" ref="AP89" si="1047">IF(COUNTIF($G89:$N90,AP$2)&gt;0,ROW()+1,"")</f>
        <v/>
      </c>
      <c r="AQ89" s="72" t="str">
        <f t="shared" ref="AQ89" si="1048">IF(COUNTIF($G89:$N90,AQ$2)&gt;0,ROW()+1,"")</f>
        <v/>
      </c>
      <c r="AR89" s="72" t="str">
        <f t="shared" ref="AR89" si="1049">IF(COUNTIF($G89:$N90,AR$2)&gt;0,ROW()+1,"")</f>
        <v/>
      </c>
      <c r="AS89" s="72" t="str">
        <f t="shared" ref="AS89" si="1050">IF(COUNTIF($G89:$N90,AS$2)&gt;0,ROW()+1,"")</f>
        <v/>
      </c>
    </row>
    <row r="90" spans="1:45" s="3" customFormat="1" ht="45" customHeight="1">
      <c r="A90" s="75"/>
      <c r="B90" s="84"/>
      <c r="C90" s="4" t="s">
        <v>247</v>
      </c>
      <c r="D90" s="4" t="s">
        <v>248</v>
      </c>
      <c r="E90" s="4" t="s">
        <v>249</v>
      </c>
      <c r="F90" s="52" t="s">
        <v>250</v>
      </c>
      <c r="G90" s="80"/>
      <c r="H90" s="81"/>
      <c r="I90" s="81"/>
      <c r="J90" s="81"/>
      <c r="K90" s="81"/>
      <c r="L90" s="81"/>
      <c r="M90" s="81"/>
      <c r="N90" s="82"/>
      <c r="P90" s="80"/>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row>
    <row r="91" spans="1:45" s="3" customFormat="1" ht="15" customHeight="1">
      <c r="A91" s="75"/>
      <c r="B91" s="83" t="s">
        <v>251</v>
      </c>
      <c r="C91" s="85" t="s">
        <v>252</v>
      </c>
      <c r="D91" s="86"/>
      <c r="E91" s="86"/>
      <c r="F91" s="87"/>
      <c r="G91" s="80"/>
      <c r="H91" s="81"/>
      <c r="I91" s="81"/>
      <c r="J91" s="81"/>
      <c r="K91" s="81"/>
      <c r="L91" s="81"/>
      <c r="M91" s="81"/>
      <c r="N91" s="82"/>
      <c r="P91" s="80" t="str">
        <f t="shared" ref="P91" si="1051">IF(COUNTIF($G91:$N92,P$2)&gt;0,ROW()+1,"")</f>
        <v/>
      </c>
      <c r="Q91" s="72" t="str">
        <f t="shared" ref="Q91" si="1052">IF(COUNTIF($G91:$N92,Q$2)&gt;0,ROW()+1,"")</f>
        <v/>
      </c>
      <c r="R91" s="72" t="str">
        <f t="shared" ref="R91" si="1053">IF(COUNTIF($G91:$N92,R$2)&gt;0,ROW()+1,"")</f>
        <v/>
      </c>
      <c r="S91" s="72" t="str">
        <f t="shared" ref="S91" si="1054">IF(COUNTIF($G91:$N92,S$2)&gt;0,ROW()+1,"")</f>
        <v/>
      </c>
      <c r="T91" s="72" t="str">
        <f t="shared" ref="T91" si="1055">IF(COUNTIF($G91:$N92,T$2)&gt;0,ROW()+1,"")</f>
        <v/>
      </c>
      <c r="U91" s="72" t="str">
        <f t="shared" ref="U91" si="1056">IF(COUNTIF($G91:$N92,U$2)&gt;0,ROW()+1,"")</f>
        <v/>
      </c>
      <c r="V91" s="72" t="str">
        <f t="shared" ref="V91" si="1057">IF(COUNTIF($G91:$N92,V$2)&gt;0,ROW()+1,"")</f>
        <v/>
      </c>
      <c r="W91" s="72" t="str">
        <f t="shared" ref="W91" si="1058">IF(COUNTIF($G91:$N92,W$2)&gt;0,ROW()+1,"")</f>
        <v/>
      </c>
      <c r="X91" s="72" t="str">
        <f t="shared" ref="X91" si="1059">IF(COUNTIF($G91:$N92,X$2)&gt;0,ROW()+1,"")</f>
        <v/>
      </c>
      <c r="Y91" s="72" t="str">
        <f t="shared" ref="Y91" si="1060">IF(COUNTIF($G91:$N92,Y$2)&gt;0,ROW()+1,"")</f>
        <v/>
      </c>
      <c r="Z91" s="72" t="str">
        <f t="shared" ref="Z91" si="1061">IF(COUNTIF($G91:$N92,Z$2)&gt;0,ROW()+1,"")</f>
        <v/>
      </c>
      <c r="AA91" s="72" t="str">
        <f t="shared" ref="AA91" si="1062">IF(COUNTIF($G91:$N92,AA$2)&gt;0,ROW()+1,"")</f>
        <v/>
      </c>
      <c r="AB91" s="72" t="str">
        <f t="shared" ref="AB91" si="1063">IF(COUNTIF($G91:$N92,AB$2)&gt;0,ROW()+1,"")</f>
        <v/>
      </c>
      <c r="AC91" s="72" t="str">
        <f t="shared" ref="AC91" si="1064">IF(COUNTIF($G91:$N92,AC$2)&gt;0,ROW()+1,"")</f>
        <v/>
      </c>
      <c r="AD91" s="72" t="str">
        <f t="shared" ref="AD91" si="1065">IF(COUNTIF($G91:$N92,AD$2)&gt;0,ROW()+1,"")</f>
        <v/>
      </c>
      <c r="AE91" s="72" t="str">
        <f t="shared" ref="AE91" si="1066">IF(COUNTIF($G91:$N92,AE$2)&gt;0,ROW()+1,"")</f>
        <v/>
      </c>
      <c r="AF91" s="72" t="str">
        <f t="shared" ref="AF91" si="1067">IF(COUNTIF($G91:$N92,AF$2)&gt;0,ROW()+1,"")</f>
        <v/>
      </c>
      <c r="AG91" s="72" t="str">
        <f t="shared" ref="AG91" si="1068">IF(COUNTIF($G91:$N92,AG$2)&gt;0,ROW()+1,"")</f>
        <v/>
      </c>
      <c r="AH91" s="72" t="str">
        <f t="shared" ref="AH91" si="1069">IF(COUNTIF($G91:$N92,AH$2)&gt;0,ROW()+1,"")</f>
        <v/>
      </c>
      <c r="AI91" s="72" t="str">
        <f t="shared" ref="AI91" si="1070">IF(COUNTIF($G91:$N92,AI$2)&gt;0,ROW()+1,"")</f>
        <v/>
      </c>
      <c r="AJ91" s="72" t="str">
        <f t="shared" ref="AJ91" si="1071">IF(COUNTIF($G91:$N92,AJ$2)&gt;0,ROW()+1,"")</f>
        <v/>
      </c>
      <c r="AK91" s="72" t="str">
        <f t="shared" ref="AK91" si="1072">IF(COUNTIF($G91:$N92,AK$2)&gt;0,ROW()+1,"")</f>
        <v/>
      </c>
      <c r="AL91" s="72" t="str">
        <f t="shared" ref="AL91" si="1073">IF(COUNTIF($G91:$N92,AL$2)&gt;0,ROW()+1,"")</f>
        <v/>
      </c>
      <c r="AM91" s="72" t="str">
        <f t="shared" ref="AM91" si="1074">IF(COUNTIF($G91:$N92,AM$2)&gt;0,ROW()+1,"")</f>
        <v/>
      </c>
      <c r="AN91" s="72" t="str">
        <f t="shared" ref="AN91" si="1075">IF(COUNTIF($G91:$N92,AN$2)&gt;0,ROW()+1,"")</f>
        <v/>
      </c>
      <c r="AO91" s="72" t="str">
        <f t="shared" ref="AO91" si="1076">IF(COUNTIF($G91:$N92,AO$2)&gt;0,ROW()+1,"")</f>
        <v/>
      </c>
      <c r="AP91" s="72" t="str">
        <f t="shared" ref="AP91" si="1077">IF(COUNTIF($G91:$N92,AP$2)&gt;0,ROW()+1,"")</f>
        <v/>
      </c>
      <c r="AQ91" s="72" t="str">
        <f t="shared" ref="AQ91" si="1078">IF(COUNTIF($G91:$N92,AQ$2)&gt;0,ROW()+1,"")</f>
        <v/>
      </c>
      <c r="AR91" s="72" t="str">
        <f t="shared" ref="AR91" si="1079">IF(COUNTIF($G91:$N92,AR$2)&gt;0,ROW()+1,"")</f>
        <v/>
      </c>
      <c r="AS91" s="72" t="str">
        <f t="shared" ref="AS91" si="1080">IF(COUNTIF($G91:$N92,AS$2)&gt;0,ROW()+1,"")</f>
        <v/>
      </c>
    </row>
    <row r="92" spans="1:45" s="3" customFormat="1" ht="45" customHeight="1">
      <c r="A92" s="75"/>
      <c r="B92" s="84"/>
      <c r="C92" s="4" t="s">
        <v>253</v>
      </c>
      <c r="D92" s="4" t="s">
        <v>254</v>
      </c>
      <c r="E92" s="4" t="s">
        <v>255</v>
      </c>
      <c r="F92" s="52" t="s">
        <v>256</v>
      </c>
      <c r="G92" s="80"/>
      <c r="H92" s="81"/>
      <c r="I92" s="81"/>
      <c r="J92" s="81"/>
      <c r="K92" s="81"/>
      <c r="L92" s="81"/>
      <c r="M92" s="81"/>
      <c r="N92" s="82"/>
      <c r="P92" s="80"/>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row>
    <row r="93" spans="1:45" s="3" customFormat="1" ht="15" customHeight="1">
      <c r="A93" s="75"/>
      <c r="B93" s="83" t="s">
        <v>257</v>
      </c>
      <c r="C93" s="85" t="s">
        <v>258</v>
      </c>
      <c r="D93" s="86"/>
      <c r="E93" s="86"/>
      <c r="F93" s="87"/>
      <c r="G93" s="80"/>
      <c r="H93" s="81"/>
      <c r="I93" s="81"/>
      <c r="J93" s="81"/>
      <c r="K93" s="81"/>
      <c r="L93" s="81"/>
      <c r="M93" s="81"/>
      <c r="N93" s="82"/>
      <c r="P93" s="80" t="str">
        <f t="shared" ref="P93" si="1081">IF(COUNTIF($G93:$N94,P$2)&gt;0,ROW()+1,"")</f>
        <v/>
      </c>
      <c r="Q93" s="72" t="str">
        <f t="shared" ref="Q93" si="1082">IF(COUNTIF($G93:$N94,Q$2)&gt;0,ROW()+1,"")</f>
        <v/>
      </c>
      <c r="R93" s="72" t="str">
        <f t="shared" ref="R93" si="1083">IF(COUNTIF($G93:$N94,R$2)&gt;0,ROW()+1,"")</f>
        <v/>
      </c>
      <c r="S93" s="72" t="str">
        <f t="shared" ref="S93" si="1084">IF(COUNTIF($G93:$N94,S$2)&gt;0,ROW()+1,"")</f>
        <v/>
      </c>
      <c r="T93" s="72" t="str">
        <f t="shared" ref="T93" si="1085">IF(COUNTIF($G93:$N94,T$2)&gt;0,ROW()+1,"")</f>
        <v/>
      </c>
      <c r="U93" s="72" t="str">
        <f t="shared" ref="U93" si="1086">IF(COUNTIF($G93:$N94,U$2)&gt;0,ROW()+1,"")</f>
        <v/>
      </c>
      <c r="V93" s="72" t="str">
        <f t="shared" ref="V93" si="1087">IF(COUNTIF($G93:$N94,V$2)&gt;0,ROW()+1,"")</f>
        <v/>
      </c>
      <c r="W93" s="72" t="str">
        <f t="shared" ref="W93" si="1088">IF(COUNTIF($G93:$N94,W$2)&gt;0,ROW()+1,"")</f>
        <v/>
      </c>
      <c r="X93" s="72" t="str">
        <f t="shared" ref="X93" si="1089">IF(COUNTIF($G93:$N94,X$2)&gt;0,ROW()+1,"")</f>
        <v/>
      </c>
      <c r="Y93" s="72" t="str">
        <f t="shared" ref="Y93" si="1090">IF(COUNTIF($G93:$N94,Y$2)&gt;0,ROW()+1,"")</f>
        <v/>
      </c>
      <c r="Z93" s="72" t="str">
        <f t="shared" ref="Z93" si="1091">IF(COUNTIF($G93:$N94,Z$2)&gt;0,ROW()+1,"")</f>
        <v/>
      </c>
      <c r="AA93" s="72" t="str">
        <f t="shared" ref="AA93" si="1092">IF(COUNTIF($G93:$N94,AA$2)&gt;0,ROW()+1,"")</f>
        <v/>
      </c>
      <c r="AB93" s="72" t="str">
        <f t="shared" ref="AB93" si="1093">IF(COUNTIF($G93:$N94,AB$2)&gt;0,ROW()+1,"")</f>
        <v/>
      </c>
      <c r="AC93" s="72" t="str">
        <f t="shared" ref="AC93" si="1094">IF(COUNTIF($G93:$N94,AC$2)&gt;0,ROW()+1,"")</f>
        <v/>
      </c>
      <c r="AD93" s="72" t="str">
        <f t="shared" ref="AD93" si="1095">IF(COUNTIF($G93:$N94,AD$2)&gt;0,ROW()+1,"")</f>
        <v/>
      </c>
      <c r="AE93" s="72" t="str">
        <f t="shared" ref="AE93" si="1096">IF(COUNTIF($G93:$N94,AE$2)&gt;0,ROW()+1,"")</f>
        <v/>
      </c>
      <c r="AF93" s="72" t="str">
        <f t="shared" ref="AF93" si="1097">IF(COUNTIF($G93:$N94,AF$2)&gt;0,ROW()+1,"")</f>
        <v/>
      </c>
      <c r="AG93" s="72" t="str">
        <f t="shared" ref="AG93" si="1098">IF(COUNTIF($G93:$N94,AG$2)&gt;0,ROW()+1,"")</f>
        <v/>
      </c>
      <c r="AH93" s="72" t="str">
        <f t="shared" ref="AH93" si="1099">IF(COUNTIF($G93:$N94,AH$2)&gt;0,ROW()+1,"")</f>
        <v/>
      </c>
      <c r="AI93" s="72" t="str">
        <f t="shared" ref="AI93" si="1100">IF(COUNTIF($G93:$N94,AI$2)&gt;0,ROW()+1,"")</f>
        <v/>
      </c>
      <c r="AJ93" s="72" t="str">
        <f t="shared" ref="AJ93" si="1101">IF(COUNTIF($G93:$N94,AJ$2)&gt;0,ROW()+1,"")</f>
        <v/>
      </c>
      <c r="AK93" s="72" t="str">
        <f t="shared" ref="AK93" si="1102">IF(COUNTIF($G93:$N94,AK$2)&gt;0,ROW()+1,"")</f>
        <v/>
      </c>
      <c r="AL93" s="72" t="str">
        <f t="shared" ref="AL93" si="1103">IF(COUNTIF($G93:$N94,AL$2)&gt;0,ROW()+1,"")</f>
        <v/>
      </c>
      <c r="AM93" s="72" t="str">
        <f t="shared" ref="AM93" si="1104">IF(COUNTIF($G93:$N94,AM$2)&gt;0,ROW()+1,"")</f>
        <v/>
      </c>
      <c r="AN93" s="72" t="str">
        <f t="shared" ref="AN93" si="1105">IF(COUNTIF($G93:$N94,AN$2)&gt;0,ROW()+1,"")</f>
        <v/>
      </c>
      <c r="AO93" s="72" t="str">
        <f t="shared" ref="AO93" si="1106">IF(COUNTIF($G93:$N94,AO$2)&gt;0,ROW()+1,"")</f>
        <v/>
      </c>
      <c r="AP93" s="72" t="str">
        <f t="shared" ref="AP93" si="1107">IF(COUNTIF($G93:$N94,AP$2)&gt;0,ROW()+1,"")</f>
        <v/>
      </c>
      <c r="AQ93" s="72" t="str">
        <f t="shared" ref="AQ93" si="1108">IF(COUNTIF($G93:$N94,AQ$2)&gt;0,ROW()+1,"")</f>
        <v/>
      </c>
      <c r="AR93" s="72" t="str">
        <f t="shared" ref="AR93" si="1109">IF(COUNTIF($G93:$N94,AR$2)&gt;0,ROW()+1,"")</f>
        <v/>
      </c>
      <c r="AS93" s="72" t="str">
        <f t="shared" ref="AS93" si="1110">IF(COUNTIF($G93:$N94,AS$2)&gt;0,ROW()+1,"")</f>
        <v/>
      </c>
    </row>
    <row r="94" spans="1:45" s="3" customFormat="1" ht="45" customHeight="1">
      <c r="A94" s="75"/>
      <c r="B94" s="84"/>
      <c r="C94" s="4" t="s">
        <v>259</v>
      </c>
      <c r="D94" s="4" t="s">
        <v>260</v>
      </c>
      <c r="E94" s="4" t="s">
        <v>261</v>
      </c>
      <c r="F94" s="52" t="s">
        <v>262</v>
      </c>
      <c r="G94" s="80"/>
      <c r="H94" s="81"/>
      <c r="I94" s="81"/>
      <c r="J94" s="81"/>
      <c r="K94" s="81"/>
      <c r="L94" s="81"/>
      <c r="M94" s="81"/>
      <c r="N94" s="82"/>
      <c r="P94" s="80"/>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row>
    <row r="95" spans="1:45" s="3" customFormat="1" ht="15" customHeight="1">
      <c r="A95" s="75"/>
      <c r="B95" s="99" t="s">
        <v>263</v>
      </c>
      <c r="C95" s="100"/>
      <c r="D95" s="100"/>
      <c r="E95" s="100"/>
      <c r="F95" s="101"/>
      <c r="G95" s="10"/>
      <c r="H95" s="11"/>
      <c r="I95" s="11"/>
      <c r="J95" s="11"/>
      <c r="K95" s="11"/>
      <c r="L95" s="11"/>
      <c r="M95" s="11"/>
      <c r="N95" s="12"/>
      <c r="P95" s="10"/>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2"/>
    </row>
    <row r="96" spans="1:45" s="3" customFormat="1" ht="15" customHeight="1">
      <c r="A96" s="75"/>
      <c r="B96" s="83">
        <v>10</v>
      </c>
      <c r="C96" s="85" t="s">
        <v>264</v>
      </c>
      <c r="D96" s="86"/>
      <c r="E96" s="86"/>
      <c r="F96" s="87"/>
      <c r="G96" s="80">
        <v>5</v>
      </c>
      <c r="H96" s="81"/>
      <c r="I96" s="81"/>
      <c r="J96" s="81"/>
      <c r="K96" s="81"/>
      <c r="L96" s="81"/>
      <c r="M96" s="81"/>
      <c r="N96" s="82"/>
      <c r="P96" s="80" t="str">
        <f t="shared" ref="P96" si="1111">IF(COUNTIF($G96:$N97,P$2)&gt;0,ROW()+1,"")</f>
        <v/>
      </c>
      <c r="Q96" s="72" t="str">
        <f t="shared" ref="Q96" si="1112">IF(COUNTIF($G96:$N97,Q$2)&gt;0,ROW()+1,"")</f>
        <v/>
      </c>
      <c r="R96" s="72" t="str">
        <f t="shared" ref="R96" si="1113">IF(COUNTIF($G96:$N97,R$2)&gt;0,ROW()+1,"")</f>
        <v/>
      </c>
      <c r="S96" s="72" t="str">
        <f t="shared" ref="S96" si="1114">IF(COUNTIF($G96:$N97,S$2)&gt;0,ROW()+1,"")</f>
        <v/>
      </c>
      <c r="T96" s="72">
        <f t="shared" ref="T96" si="1115">IF(COUNTIF($G96:$N97,T$2)&gt;0,ROW()+1,"")</f>
        <v>97</v>
      </c>
      <c r="U96" s="72" t="str">
        <f t="shared" ref="U96" si="1116">IF(COUNTIF($G96:$N97,U$2)&gt;0,ROW()+1,"")</f>
        <v/>
      </c>
      <c r="V96" s="72" t="str">
        <f t="shared" ref="V96" si="1117">IF(COUNTIF($G96:$N97,V$2)&gt;0,ROW()+1,"")</f>
        <v/>
      </c>
      <c r="W96" s="72" t="str">
        <f t="shared" ref="W96" si="1118">IF(COUNTIF($G96:$N97,W$2)&gt;0,ROW()+1,"")</f>
        <v/>
      </c>
      <c r="X96" s="72" t="str">
        <f t="shared" ref="X96" si="1119">IF(COUNTIF($G96:$N97,X$2)&gt;0,ROW()+1,"")</f>
        <v/>
      </c>
      <c r="Y96" s="72" t="str">
        <f t="shared" ref="Y96" si="1120">IF(COUNTIF($G96:$N97,Y$2)&gt;0,ROW()+1,"")</f>
        <v/>
      </c>
      <c r="Z96" s="72" t="str">
        <f t="shared" ref="Z96" si="1121">IF(COUNTIF($G96:$N97,Z$2)&gt;0,ROW()+1,"")</f>
        <v/>
      </c>
      <c r="AA96" s="72" t="str">
        <f t="shared" ref="AA96" si="1122">IF(COUNTIF($G96:$N97,AA$2)&gt;0,ROW()+1,"")</f>
        <v/>
      </c>
      <c r="AB96" s="72" t="str">
        <f t="shared" ref="AB96" si="1123">IF(COUNTIF($G96:$N97,AB$2)&gt;0,ROW()+1,"")</f>
        <v/>
      </c>
      <c r="AC96" s="72" t="str">
        <f t="shared" ref="AC96" si="1124">IF(COUNTIF($G96:$N97,AC$2)&gt;0,ROW()+1,"")</f>
        <v/>
      </c>
      <c r="AD96" s="72" t="str">
        <f t="shared" ref="AD96" si="1125">IF(COUNTIF($G96:$N97,AD$2)&gt;0,ROW()+1,"")</f>
        <v/>
      </c>
      <c r="AE96" s="72" t="str">
        <f t="shared" ref="AE96" si="1126">IF(COUNTIF($G96:$N97,AE$2)&gt;0,ROW()+1,"")</f>
        <v/>
      </c>
      <c r="AF96" s="72" t="str">
        <f t="shared" ref="AF96" si="1127">IF(COUNTIF($G96:$N97,AF$2)&gt;0,ROW()+1,"")</f>
        <v/>
      </c>
      <c r="AG96" s="72" t="str">
        <f t="shared" ref="AG96" si="1128">IF(COUNTIF($G96:$N97,AG$2)&gt;0,ROW()+1,"")</f>
        <v/>
      </c>
      <c r="AH96" s="72" t="str">
        <f t="shared" ref="AH96" si="1129">IF(COUNTIF($G96:$N97,AH$2)&gt;0,ROW()+1,"")</f>
        <v/>
      </c>
      <c r="AI96" s="72" t="str">
        <f t="shared" ref="AI96" si="1130">IF(COUNTIF($G96:$N97,AI$2)&gt;0,ROW()+1,"")</f>
        <v/>
      </c>
      <c r="AJ96" s="72" t="str">
        <f t="shared" ref="AJ96" si="1131">IF(COUNTIF($G96:$N97,AJ$2)&gt;0,ROW()+1,"")</f>
        <v/>
      </c>
      <c r="AK96" s="72" t="str">
        <f t="shared" ref="AK96" si="1132">IF(COUNTIF($G96:$N97,AK$2)&gt;0,ROW()+1,"")</f>
        <v/>
      </c>
      <c r="AL96" s="72" t="str">
        <f t="shared" ref="AL96" si="1133">IF(COUNTIF($G96:$N97,AL$2)&gt;0,ROW()+1,"")</f>
        <v/>
      </c>
      <c r="AM96" s="72" t="str">
        <f t="shared" ref="AM96" si="1134">IF(COUNTIF($G96:$N97,AM$2)&gt;0,ROW()+1,"")</f>
        <v/>
      </c>
      <c r="AN96" s="72" t="str">
        <f t="shared" ref="AN96" si="1135">IF(COUNTIF($G96:$N97,AN$2)&gt;0,ROW()+1,"")</f>
        <v/>
      </c>
      <c r="AO96" s="72" t="str">
        <f t="shared" ref="AO96" si="1136">IF(COUNTIF($G96:$N97,AO$2)&gt;0,ROW()+1,"")</f>
        <v/>
      </c>
      <c r="AP96" s="72" t="str">
        <f t="shared" ref="AP96" si="1137">IF(COUNTIF($G96:$N97,AP$2)&gt;0,ROW()+1,"")</f>
        <v/>
      </c>
      <c r="AQ96" s="72" t="str">
        <f t="shared" ref="AQ96" si="1138">IF(COUNTIF($G96:$N97,AQ$2)&gt;0,ROW()+1,"")</f>
        <v/>
      </c>
      <c r="AR96" s="72" t="str">
        <f t="shared" ref="AR96" si="1139">IF(COUNTIF($G96:$N97,AR$2)&gt;0,ROW()+1,"")</f>
        <v/>
      </c>
      <c r="AS96" s="72" t="str">
        <f t="shared" ref="AS96" si="1140">IF(COUNTIF($G96:$N97,AS$2)&gt;0,ROW()+1,"")</f>
        <v/>
      </c>
    </row>
    <row r="97" spans="1:45" s="3" customFormat="1" ht="45" customHeight="1" thickBot="1">
      <c r="A97" s="76"/>
      <c r="B97" s="105"/>
      <c r="C97" s="54" t="s">
        <v>265</v>
      </c>
      <c r="D97" s="55" t="s">
        <v>266</v>
      </c>
      <c r="E97" s="56" t="s">
        <v>267</v>
      </c>
      <c r="F97" s="57" t="s">
        <v>268</v>
      </c>
      <c r="G97" s="80"/>
      <c r="H97" s="81"/>
      <c r="I97" s="81"/>
      <c r="J97" s="81"/>
      <c r="K97" s="81"/>
      <c r="L97" s="81"/>
      <c r="M97" s="81"/>
      <c r="N97" s="82"/>
      <c r="P97" s="80"/>
      <c r="Q97" s="73"/>
      <c r="R97" s="73"/>
      <c r="S97" s="73"/>
      <c r="T97" s="73"/>
      <c r="U97" s="73"/>
      <c r="V97" s="73"/>
      <c r="W97" s="73"/>
      <c r="X97" s="73"/>
      <c r="Y97" s="73"/>
      <c r="Z97" s="73"/>
      <c r="AA97" s="73"/>
      <c r="AB97" s="73"/>
      <c r="AC97" s="73"/>
      <c r="AD97" s="73"/>
      <c r="AE97" s="73"/>
      <c r="AF97" s="73"/>
      <c r="AG97" s="73"/>
      <c r="AH97" s="73"/>
      <c r="AI97" s="73"/>
      <c r="AJ97" s="73"/>
      <c r="AK97" s="73"/>
      <c r="AL97" s="73"/>
      <c r="AM97" s="73"/>
      <c r="AN97" s="73"/>
      <c r="AO97" s="73"/>
      <c r="AP97" s="73"/>
      <c r="AQ97" s="73"/>
      <c r="AR97" s="73"/>
      <c r="AS97" s="73"/>
    </row>
    <row r="98" spans="1:45" hidden="1">
      <c r="O98" s="14"/>
      <c r="P98" s="14">
        <f t="shared" ref="P98:AS98" si="1141">COUNT(P3:P97)</f>
        <v>3</v>
      </c>
      <c r="Q98" s="14">
        <f t="shared" si="1141"/>
        <v>2</v>
      </c>
      <c r="R98" s="14">
        <f t="shared" si="1141"/>
        <v>3</v>
      </c>
      <c r="S98" s="14">
        <f t="shared" si="1141"/>
        <v>3</v>
      </c>
      <c r="T98" s="14">
        <f t="shared" si="1141"/>
        <v>3</v>
      </c>
      <c r="U98" s="14">
        <f t="shared" si="1141"/>
        <v>0</v>
      </c>
      <c r="V98" s="14">
        <f t="shared" si="1141"/>
        <v>0</v>
      </c>
      <c r="W98" s="14">
        <f t="shared" si="1141"/>
        <v>0</v>
      </c>
      <c r="X98" s="14">
        <f t="shared" si="1141"/>
        <v>0</v>
      </c>
      <c r="Y98" s="14">
        <f t="shared" si="1141"/>
        <v>0</v>
      </c>
      <c r="Z98" s="14">
        <f t="shared" si="1141"/>
        <v>0</v>
      </c>
      <c r="AA98" s="14">
        <f t="shared" si="1141"/>
        <v>0</v>
      </c>
      <c r="AB98" s="14">
        <f t="shared" si="1141"/>
        <v>0</v>
      </c>
      <c r="AC98" s="14">
        <f t="shared" si="1141"/>
        <v>0</v>
      </c>
      <c r="AD98" s="14">
        <f t="shared" si="1141"/>
        <v>0</v>
      </c>
      <c r="AE98" s="14">
        <f t="shared" si="1141"/>
        <v>0</v>
      </c>
      <c r="AF98" s="14">
        <f t="shared" si="1141"/>
        <v>0</v>
      </c>
      <c r="AG98" s="14">
        <f t="shared" si="1141"/>
        <v>0</v>
      </c>
      <c r="AH98" s="14">
        <f t="shared" si="1141"/>
        <v>0</v>
      </c>
      <c r="AI98" s="14">
        <f t="shared" si="1141"/>
        <v>0</v>
      </c>
      <c r="AJ98" s="14">
        <f t="shared" si="1141"/>
        <v>0</v>
      </c>
      <c r="AK98" s="14">
        <f t="shared" si="1141"/>
        <v>0</v>
      </c>
      <c r="AL98" s="14">
        <f t="shared" si="1141"/>
        <v>0</v>
      </c>
      <c r="AM98" s="14">
        <f t="shared" si="1141"/>
        <v>0</v>
      </c>
      <c r="AN98" s="14">
        <f t="shared" si="1141"/>
        <v>0</v>
      </c>
      <c r="AO98" s="14">
        <f t="shared" si="1141"/>
        <v>0</v>
      </c>
      <c r="AP98" s="14">
        <f t="shared" si="1141"/>
        <v>0</v>
      </c>
      <c r="AQ98" s="14">
        <f t="shared" si="1141"/>
        <v>0</v>
      </c>
      <c r="AR98" s="14">
        <f t="shared" si="1141"/>
        <v>0</v>
      </c>
      <c r="AS98" s="14">
        <f t="shared" si="1141"/>
        <v>0</v>
      </c>
    </row>
    <row r="99" spans="1:45" hidden="1">
      <c r="O99" s="14">
        <v>1</v>
      </c>
      <c r="P99" s="14">
        <f t="shared" ref="P99:Y104" si="1142" xml:space="preserve"> IF(P$98&gt;$O99-1,SMALL(P$3:P$97,$O99),0)</f>
        <v>4</v>
      </c>
      <c r="Q99" s="14">
        <f t="shared" si="1142"/>
        <v>6</v>
      </c>
      <c r="R99" s="14">
        <f t="shared" si="1142"/>
        <v>6</v>
      </c>
      <c r="S99" s="14">
        <f t="shared" si="1142"/>
        <v>4</v>
      </c>
      <c r="T99" s="14">
        <f t="shared" si="1142"/>
        <v>22</v>
      </c>
      <c r="U99" s="14">
        <f t="shared" si="1142"/>
        <v>0</v>
      </c>
      <c r="V99" s="14">
        <f t="shared" si="1142"/>
        <v>0</v>
      </c>
      <c r="W99" s="14">
        <f t="shared" si="1142"/>
        <v>0</v>
      </c>
      <c r="X99" s="14">
        <f t="shared" si="1142"/>
        <v>0</v>
      </c>
      <c r="Y99" s="14">
        <f t="shared" si="1142"/>
        <v>0</v>
      </c>
      <c r="Z99" s="14">
        <f t="shared" ref="Z99:AI104" si="1143" xml:space="preserve"> IF(Z$98&gt;$O99-1,SMALL(Z$3:Z$97,$O99),0)</f>
        <v>0</v>
      </c>
      <c r="AA99" s="14">
        <f t="shared" si="1143"/>
        <v>0</v>
      </c>
      <c r="AB99" s="14">
        <f t="shared" si="1143"/>
        <v>0</v>
      </c>
      <c r="AC99" s="14">
        <f t="shared" si="1143"/>
        <v>0</v>
      </c>
      <c r="AD99" s="14">
        <f t="shared" si="1143"/>
        <v>0</v>
      </c>
      <c r="AE99" s="14">
        <f t="shared" si="1143"/>
        <v>0</v>
      </c>
      <c r="AF99" s="14">
        <f t="shared" si="1143"/>
        <v>0</v>
      </c>
      <c r="AG99" s="14">
        <f t="shared" si="1143"/>
        <v>0</v>
      </c>
      <c r="AH99" s="14">
        <f t="shared" si="1143"/>
        <v>0</v>
      </c>
      <c r="AI99" s="14">
        <f t="shared" si="1143"/>
        <v>0</v>
      </c>
      <c r="AJ99" s="14">
        <f t="shared" ref="AJ99:AS104" si="1144" xml:space="preserve"> IF(AJ$98&gt;$O99-1,SMALL(AJ$3:AJ$97,$O99),0)</f>
        <v>0</v>
      </c>
      <c r="AK99" s="14">
        <f t="shared" si="1144"/>
        <v>0</v>
      </c>
      <c r="AL99" s="14">
        <f t="shared" si="1144"/>
        <v>0</v>
      </c>
      <c r="AM99" s="14">
        <f t="shared" si="1144"/>
        <v>0</v>
      </c>
      <c r="AN99" s="14">
        <f t="shared" si="1144"/>
        <v>0</v>
      </c>
      <c r="AO99" s="14">
        <f t="shared" si="1144"/>
        <v>0</v>
      </c>
      <c r="AP99" s="14">
        <f t="shared" si="1144"/>
        <v>0</v>
      </c>
      <c r="AQ99" s="14">
        <f t="shared" si="1144"/>
        <v>0</v>
      </c>
      <c r="AR99" s="14">
        <f t="shared" si="1144"/>
        <v>0</v>
      </c>
      <c r="AS99" s="14">
        <f t="shared" si="1144"/>
        <v>0</v>
      </c>
    </row>
    <row r="100" spans="1:45" hidden="1">
      <c r="O100" s="14">
        <v>2</v>
      </c>
      <c r="P100" s="14">
        <f t="shared" si="1142"/>
        <v>24</v>
      </c>
      <c r="Q100" s="14">
        <f t="shared" si="1142"/>
        <v>18</v>
      </c>
      <c r="R100" s="14">
        <f t="shared" si="1142"/>
        <v>36</v>
      </c>
      <c r="S100" s="14">
        <f t="shared" si="1142"/>
        <v>20</v>
      </c>
      <c r="T100" s="14">
        <f t="shared" si="1142"/>
        <v>78</v>
      </c>
      <c r="U100" s="14">
        <f t="shared" si="1142"/>
        <v>0</v>
      </c>
      <c r="V100" s="14">
        <f t="shared" si="1142"/>
        <v>0</v>
      </c>
      <c r="W100" s="14">
        <f t="shared" si="1142"/>
        <v>0</v>
      </c>
      <c r="X100" s="14">
        <f t="shared" si="1142"/>
        <v>0</v>
      </c>
      <c r="Y100" s="14">
        <f t="shared" si="1142"/>
        <v>0</v>
      </c>
      <c r="Z100" s="14">
        <f t="shared" si="1143"/>
        <v>0</v>
      </c>
      <c r="AA100" s="14">
        <f t="shared" si="1143"/>
        <v>0</v>
      </c>
      <c r="AB100" s="14">
        <f t="shared" si="1143"/>
        <v>0</v>
      </c>
      <c r="AC100" s="14">
        <f t="shared" si="1143"/>
        <v>0</v>
      </c>
      <c r="AD100" s="14">
        <f t="shared" si="1143"/>
        <v>0</v>
      </c>
      <c r="AE100" s="14">
        <f t="shared" si="1143"/>
        <v>0</v>
      </c>
      <c r="AF100" s="14">
        <f t="shared" si="1143"/>
        <v>0</v>
      </c>
      <c r="AG100" s="14">
        <f t="shared" si="1143"/>
        <v>0</v>
      </c>
      <c r="AH100" s="14">
        <f t="shared" si="1143"/>
        <v>0</v>
      </c>
      <c r="AI100" s="14">
        <f t="shared" si="1143"/>
        <v>0</v>
      </c>
      <c r="AJ100" s="14">
        <f t="shared" si="1144"/>
        <v>0</v>
      </c>
      <c r="AK100" s="14">
        <f t="shared" si="1144"/>
        <v>0</v>
      </c>
      <c r="AL100" s="14">
        <f t="shared" si="1144"/>
        <v>0</v>
      </c>
      <c r="AM100" s="14">
        <f t="shared" si="1144"/>
        <v>0</v>
      </c>
      <c r="AN100" s="14">
        <f t="shared" si="1144"/>
        <v>0</v>
      </c>
      <c r="AO100" s="14">
        <f t="shared" si="1144"/>
        <v>0</v>
      </c>
      <c r="AP100" s="14">
        <f t="shared" si="1144"/>
        <v>0</v>
      </c>
      <c r="AQ100" s="14">
        <f t="shared" si="1144"/>
        <v>0</v>
      </c>
      <c r="AR100" s="14">
        <f t="shared" si="1144"/>
        <v>0</v>
      </c>
      <c r="AS100" s="14">
        <f t="shared" si="1144"/>
        <v>0</v>
      </c>
    </row>
    <row r="101" spans="1:45" hidden="1">
      <c r="O101" s="14">
        <v>3</v>
      </c>
      <c r="P101" s="14">
        <f t="shared" si="1142"/>
        <v>28</v>
      </c>
      <c r="Q101" s="14">
        <f t="shared" si="1142"/>
        <v>0</v>
      </c>
      <c r="R101" s="14">
        <f t="shared" si="1142"/>
        <v>40</v>
      </c>
      <c r="S101" s="14">
        <f t="shared" si="1142"/>
        <v>45</v>
      </c>
      <c r="T101" s="14">
        <f t="shared" si="1142"/>
        <v>97</v>
      </c>
      <c r="U101" s="14">
        <f t="shared" si="1142"/>
        <v>0</v>
      </c>
      <c r="V101" s="14">
        <f t="shared" si="1142"/>
        <v>0</v>
      </c>
      <c r="W101" s="14">
        <f t="shared" si="1142"/>
        <v>0</v>
      </c>
      <c r="X101" s="14">
        <f t="shared" si="1142"/>
        <v>0</v>
      </c>
      <c r="Y101" s="14">
        <f t="shared" si="1142"/>
        <v>0</v>
      </c>
      <c r="Z101" s="14">
        <f t="shared" si="1143"/>
        <v>0</v>
      </c>
      <c r="AA101" s="14">
        <f t="shared" si="1143"/>
        <v>0</v>
      </c>
      <c r="AB101" s="14">
        <f t="shared" si="1143"/>
        <v>0</v>
      </c>
      <c r="AC101" s="14">
        <f t="shared" si="1143"/>
        <v>0</v>
      </c>
      <c r="AD101" s="14">
        <f t="shared" si="1143"/>
        <v>0</v>
      </c>
      <c r="AE101" s="14">
        <f t="shared" si="1143"/>
        <v>0</v>
      </c>
      <c r="AF101" s="14">
        <f t="shared" si="1143"/>
        <v>0</v>
      </c>
      <c r="AG101" s="14">
        <f t="shared" si="1143"/>
        <v>0</v>
      </c>
      <c r="AH101" s="14">
        <f t="shared" si="1143"/>
        <v>0</v>
      </c>
      <c r="AI101" s="14">
        <f t="shared" si="1143"/>
        <v>0</v>
      </c>
      <c r="AJ101" s="14">
        <f t="shared" si="1144"/>
        <v>0</v>
      </c>
      <c r="AK101" s="14">
        <f t="shared" si="1144"/>
        <v>0</v>
      </c>
      <c r="AL101" s="14">
        <f t="shared" si="1144"/>
        <v>0</v>
      </c>
      <c r="AM101" s="14">
        <f t="shared" si="1144"/>
        <v>0</v>
      </c>
      <c r="AN101" s="14">
        <f t="shared" si="1144"/>
        <v>0</v>
      </c>
      <c r="AO101" s="14">
        <f t="shared" si="1144"/>
        <v>0</v>
      </c>
      <c r="AP101" s="14">
        <f t="shared" si="1144"/>
        <v>0</v>
      </c>
      <c r="AQ101" s="14">
        <f t="shared" si="1144"/>
        <v>0</v>
      </c>
      <c r="AR101" s="14">
        <f t="shared" si="1144"/>
        <v>0</v>
      </c>
      <c r="AS101" s="14">
        <f t="shared" si="1144"/>
        <v>0</v>
      </c>
    </row>
    <row r="102" spans="1:45" hidden="1">
      <c r="O102" s="14">
        <v>4</v>
      </c>
      <c r="P102" s="14">
        <f t="shared" si="1142"/>
        <v>0</v>
      </c>
      <c r="Q102" s="14">
        <f t="shared" si="1142"/>
        <v>0</v>
      </c>
      <c r="R102" s="14">
        <f t="shared" si="1142"/>
        <v>0</v>
      </c>
      <c r="S102" s="14">
        <f t="shared" si="1142"/>
        <v>0</v>
      </c>
      <c r="T102" s="14">
        <f t="shared" si="1142"/>
        <v>0</v>
      </c>
      <c r="U102" s="14">
        <f t="shared" si="1142"/>
        <v>0</v>
      </c>
      <c r="V102" s="14">
        <f t="shared" si="1142"/>
        <v>0</v>
      </c>
      <c r="W102" s="14">
        <f t="shared" si="1142"/>
        <v>0</v>
      </c>
      <c r="X102" s="14">
        <f t="shared" si="1142"/>
        <v>0</v>
      </c>
      <c r="Y102" s="14">
        <f t="shared" si="1142"/>
        <v>0</v>
      </c>
      <c r="Z102" s="14">
        <f t="shared" si="1143"/>
        <v>0</v>
      </c>
      <c r="AA102" s="14">
        <f t="shared" si="1143"/>
        <v>0</v>
      </c>
      <c r="AB102" s="14">
        <f t="shared" si="1143"/>
        <v>0</v>
      </c>
      <c r="AC102" s="14">
        <f t="shared" si="1143"/>
        <v>0</v>
      </c>
      <c r="AD102" s="14">
        <f t="shared" si="1143"/>
        <v>0</v>
      </c>
      <c r="AE102" s="14">
        <f t="shared" si="1143"/>
        <v>0</v>
      </c>
      <c r="AF102" s="14">
        <f t="shared" si="1143"/>
        <v>0</v>
      </c>
      <c r="AG102" s="14">
        <f t="shared" si="1143"/>
        <v>0</v>
      </c>
      <c r="AH102" s="14">
        <f t="shared" si="1143"/>
        <v>0</v>
      </c>
      <c r="AI102" s="14">
        <f t="shared" si="1143"/>
        <v>0</v>
      </c>
      <c r="AJ102" s="14">
        <f t="shared" si="1144"/>
        <v>0</v>
      </c>
      <c r="AK102" s="14">
        <f t="shared" si="1144"/>
        <v>0</v>
      </c>
      <c r="AL102" s="14">
        <f t="shared" si="1144"/>
        <v>0</v>
      </c>
      <c r="AM102" s="14">
        <f t="shared" si="1144"/>
        <v>0</v>
      </c>
      <c r="AN102" s="14">
        <f t="shared" si="1144"/>
        <v>0</v>
      </c>
      <c r="AO102" s="14">
        <f t="shared" si="1144"/>
        <v>0</v>
      </c>
      <c r="AP102" s="14">
        <f t="shared" si="1144"/>
        <v>0</v>
      </c>
      <c r="AQ102" s="14">
        <f t="shared" si="1144"/>
        <v>0</v>
      </c>
      <c r="AR102" s="14">
        <f t="shared" si="1144"/>
        <v>0</v>
      </c>
      <c r="AS102" s="14">
        <f t="shared" si="1144"/>
        <v>0</v>
      </c>
    </row>
    <row r="103" spans="1:45" hidden="1">
      <c r="O103" s="14">
        <v>5</v>
      </c>
      <c r="P103" s="14">
        <f t="shared" si="1142"/>
        <v>0</v>
      </c>
      <c r="Q103" s="14">
        <f t="shared" si="1142"/>
        <v>0</v>
      </c>
      <c r="R103" s="14">
        <f t="shared" si="1142"/>
        <v>0</v>
      </c>
      <c r="S103" s="14">
        <f t="shared" si="1142"/>
        <v>0</v>
      </c>
      <c r="T103" s="14">
        <f t="shared" si="1142"/>
        <v>0</v>
      </c>
      <c r="U103" s="14">
        <f t="shared" si="1142"/>
        <v>0</v>
      </c>
      <c r="V103" s="14">
        <f t="shared" si="1142"/>
        <v>0</v>
      </c>
      <c r="W103" s="14">
        <f t="shared" si="1142"/>
        <v>0</v>
      </c>
      <c r="X103" s="14">
        <f t="shared" si="1142"/>
        <v>0</v>
      </c>
      <c r="Y103" s="14">
        <f t="shared" si="1142"/>
        <v>0</v>
      </c>
      <c r="Z103" s="14">
        <f t="shared" si="1143"/>
        <v>0</v>
      </c>
      <c r="AA103" s="14">
        <f t="shared" si="1143"/>
        <v>0</v>
      </c>
      <c r="AB103" s="14">
        <f t="shared" si="1143"/>
        <v>0</v>
      </c>
      <c r="AC103" s="14">
        <f t="shared" si="1143"/>
        <v>0</v>
      </c>
      <c r="AD103" s="14">
        <f t="shared" si="1143"/>
        <v>0</v>
      </c>
      <c r="AE103" s="14">
        <f t="shared" si="1143"/>
        <v>0</v>
      </c>
      <c r="AF103" s="14">
        <f t="shared" si="1143"/>
        <v>0</v>
      </c>
      <c r="AG103" s="14">
        <f t="shared" si="1143"/>
        <v>0</v>
      </c>
      <c r="AH103" s="14">
        <f t="shared" si="1143"/>
        <v>0</v>
      </c>
      <c r="AI103" s="14">
        <f t="shared" si="1143"/>
        <v>0</v>
      </c>
      <c r="AJ103" s="14">
        <f t="shared" si="1144"/>
        <v>0</v>
      </c>
      <c r="AK103" s="14">
        <f t="shared" si="1144"/>
        <v>0</v>
      </c>
      <c r="AL103" s="14">
        <f t="shared" si="1144"/>
        <v>0</v>
      </c>
      <c r="AM103" s="14">
        <f t="shared" si="1144"/>
        <v>0</v>
      </c>
      <c r="AN103" s="14">
        <f t="shared" si="1144"/>
        <v>0</v>
      </c>
      <c r="AO103" s="14">
        <f t="shared" si="1144"/>
        <v>0</v>
      </c>
      <c r="AP103" s="14">
        <f t="shared" si="1144"/>
        <v>0</v>
      </c>
      <c r="AQ103" s="14">
        <f t="shared" si="1144"/>
        <v>0</v>
      </c>
      <c r="AR103" s="14">
        <f t="shared" si="1144"/>
        <v>0</v>
      </c>
      <c r="AS103" s="14">
        <f t="shared" si="1144"/>
        <v>0</v>
      </c>
    </row>
    <row r="104" spans="1:45" hidden="1">
      <c r="O104" s="14">
        <v>6</v>
      </c>
      <c r="P104" s="14">
        <f t="shared" si="1142"/>
        <v>0</v>
      </c>
      <c r="Q104" s="14">
        <f t="shared" si="1142"/>
        <v>0</v>
      </c>
      <c r="R104" s="14">
        <f t="shared" si="1142"/>
        <v>0</v>
      </c>
      <c r="S104" s="14">
        <f t="shared" si="1142"/>
        <v>0</v>
      </c>
      <c r="T104" s="14">
        <f t="shared" si="1142"/>
        <v>0</v>
      </c>
      <c r="U104" s="14">
        <f t="shared" si="1142"/>
        <v>0</v>
      </c>
      <c r="V104" s="14">
        <f t="shared" si="1142"/>
        <v>0</v>
      </c>
      <c r="W104" s="14">
        <f t="shared" si="1142"/>
        <v>0</v>
      </c>
      <c r="X104" s="14">
        <f t="shared" si="1142"/>
        <v>0</v>
      </c>
      <c r="Y104" s="14">
        <f t="shared" si="1142"/>
        <v>0</v>
      </c>
      <c r="Z104" s="14">
        <f t="shared" si="1143"/>
        <v>0</v>
      </c>
      <c r="AA104" s="14">
        <f t="shared" si="1143"/>
        <v>0</v>
      </c>
      <c r="AB104" s="14">
        <f t="shared" si="1143"/>
        <v>0</v>
      </c>
      <c r="AC104" s="14">
        <f t="shared" si="1143"/>
        <v>0</v>
      </c>
      <c r="AD104" s="14">
        <f t="shared" si="1143"/>
        <v>0</v>
      </c>
      <c r="AE104" s="14">
        <f t="shared" si="1143"/>
        <v>0</v>
      </c>
      <c r="AF104" s="14">
        <f t="shared" si="1143"/>
        <v>0</v>
      </c>
      <c r="AG104" s="14">
        <f t="shared" si="1143"/>
        <v>0</v>
      </c>
      <c r="AH104" s="14">
        <f t="shared" si="1143"/>
        <v>0</v>
      </c>
      <c r="AI104" s="14">
        <f t="shared" si="1143"/>
        <v>0</v>
      </c>
      <c r="AJ104" s="14">
        <f t="shared" si="1144"/>
        <v>0</v>
      </c>
      <c r="AK104" s="14">
        <f t="shared" si="1144"/>
        <v>0</v>
      </c>
      <c r="AL104" s="14">
        <f t="shared" si="1144"/>
        <v>0</v>
      </c>
      <c r="AM104" s="14">
        <f t="shared" si="1144"/>
        <v>0</v>
      </c>
      <c r="AN104" s="14">
        <f t="shared" si="1144"/>
        <v>0</v>
      </c>
      <c r="AO104" s="14">
        <f t="shared" si="1144"/>
        <v>0</v>
      </c>
      <c r="AP104" s="14">
        <f t="shared" si="1144"/>
        <v>0</v>
      </c>
      <c r="AQ104" s="14">
        <f t="shared" si="1144"/>
        <v>0</v>
      </c>
      <c r="AR104" s="14">
        <f t="shared" si="1144"/>
        <v>0</v>
      </c>
      <c r="AS104" s="14">
        <f t="shared" si="1144"/>
        <v>0</v>
      </c>
    </row>
    <row r="105" spans="1:45" hidden="1"/>
    <row r="106" spans="1:45" hidden="1"/>
    <row r="107" spans="1:45" hidden="1"/>
  </sheetData>
  <mergeCells count="1773">
    <mergeCell ref="J35:J36"/>
    <mergeCell ref="K35:K36"/>
    <mergeCell ref="G65:G66"/>
    <mergeCell ref="H65:H66"/>
    <mergeCell ref="I65:I66"/>
    <mergeCell ref="J65:J66"/>
    <mergeCell ref="L96:L97"/>
    <mergeCell ref="M96:M97"/>
    <mergeCell ref="N96:N97"/>
    <mergeCell ref="G96:G97"/>
    <mergeCell ref="L93:L94"/>
    <mergeCell ref="I93:I94"/>
    <mergeCell ref="J93:J94"/>
    <mergeCell ref="K93:K94"/>
    <mergeCell ref="G79:G80"/>
    <mergeCell ref="I79:I80"/>
    <mergeCell ref="J79:J80"/>
    <mergeCell ref="K79:K80"/>
    <mergeCell ref="L79:L80"/>
    <mergeCell ref="M79:M80"/>
    <mergeCell ref="N79:N80"/>
    <mergeCell ref="H72:H73"/>
    <mergeCell ref="G91:G92"/>
    <mergeCell ref="H91:H92"/>
    <mergeCell ref="I91:I92"/>
    <mergeCell ref="J91:J92"/>
    <mergeCell ref="K91:K92"/>
    <mergeCell ref="L91:L92"/>
    <mergeCell ref="M91:M92"/>
    <mergeCell ref="N91:N92"/>
    <mergeCell ref="G89:G90"/>
    <mergeCell ref="H89:H90"/>
    <mergeCell ref="G14:G15"/>
    <mergeCell ref="H14:H15"/>
    <mergeCell ref="I14:I15"/>
    <mergeCell ref="J14:J15"/>
    <mergeCell ref="K14:K15"/>
    <mergeCell ref="L14:L15"/>
    <mergeCell ref="M14:M15"/>
    <mergeCell ref="N14:N15"/>
    <mergeCell ref="G44:G45"/>
    <mergeCell ref="H44:H45"/>
    <mergeCell ref="I44:I45"/>
    <mergeCell ref="J44:J45"/>
    <mergeCell ref="K44:K45"/>
    <mergeCell ref="L44:L45"/>
    <mergeCell ref="M44:M45"/>
    <mergeCell ref="N44:N45"/>
    <mergeCell ref="G75:G76"/>
    <mergeCell ref="H75:H76"/>
    <mergeCell ref="I75:I76"/>
    <mergeCell ref="J75:J76"/>
    <mergeCell ref="K75:K76"/>
    <mergeCell ref="L75:L76"/>
    <mergeCell ref="M75:M76"/>
    <mergeCell ref="N75:N76"/>
    <mergeCell ref="L67:L68"/>
    <mergeCell ref="I35:I36"/>
    <mergeCell ref="M37:M38"/>
    <mergeCell ref="N37:N38"/>
    <mergeCell ref="G35:G36"/>
    <mergeCell ref="H35:H36"/>
    <mergeCell ref="N46:N47"/>
    <mergeCell ref="G72:G73"/>
    <mergeCell ref="L81:L82"/>
    <mergeCell ref="M81:M82"/>
    <mergeCell ref="N81:N82"/>
    <mergeCell ref="G83:G84"/>
    <mergeCell ref="H83:H84"/>
    <mergeCell ref="I83:I84"/>
    <mergeCell ref="J83:J84"/>
    <mergeCell ref="K83:K84"/>
    <mergeCell ref="L83:L84"/>
    <mergeCell ref="M83:M84"/>
    <mergeCell ref="N83:N84"/>
    <mergeCell ref="H79:H80"/>
    <mergeCell ref="G81:G82"/>
    <mergeCell ref="H81:H82"/>
    <mergeCell ref="I81:I82"/>
    <mergeCell ref="J81:J82"/>
    <mergeCell ref="K81:K82"/>
    <mergeCell ref="H96:H97"/>
    <mergeCell ref="I96:I97"/>
    <mergeCell ref="J96:J97"/>
    <mergeCell ref="K96:K97"/>
    <mergeCell ref="L85:L86"/>
    <mergeCell ref="M85:M86"/>
    <mergeCell ref="N85:N86"/>
    <mergeCell ref="G87:G88"/>
    <mergeCell ref="H87:H88"/>
    <mergeCell ref="I87:I88"/>
    <mergeCell ref="J87:J88"/>
    <mergeCell ref="K87:K88"/>
    <mergeCell ref="L87:L88"/>
    <mergeCell ref="M87:M88"/>
    <mergeCell ref="N87:N88"/>
    <mergeCell ref="G85:G86"/>
    <mergeCell ref="I85:I86"/>
    <mergeCell ref="J85:J86"/>
    <mergeCell ref="K85:K86"/>
    <mergeCell ref="L89:L90"/>
    <mergeCell ref="M89:M90"/>
    <mergeCell ref="N89:N90"/>
    <mergeCell ref="M93:M94"/>
    <mergeCell ref="N93:N94"/>
    <mergeCell ref="G93:G94"/>
    <mergeCell ref="H93:H94"/>
    <mergeCell ref="H85:H86"/>
    <mergeCell ref="I89:I90"/>
    <mergeCell ref="J89:J90"/>
    <mergeCell ref="K89:K90"/>
    <mergeCell ref="M67:M68"/>
    <mergeCell ref="N67:N68"/>
    <mergeCell ref="G67:G68"/>
    <mergeCell ref="H67:H68"/>
    <mergeCell ref="I67:I68"/>
    <mergeCell ref="J67:J68"/>
    <mergeCell ref="K67:K68"/>
    <mergeCell ref="L77:L78"/>
    <mergeCell ref="M77:M78"/>
    <mergeCell ref="N77:N78"/>
    <mergeCell ref="I72:I73"/>
    <mergeCell ref="J72:J73"/>
    <mergeCell ref="K72:K73"/>
    <mergeCell ref="L72:L73"/>
    <mergeCell ref="M72:M73"/>
    <mergeCell ref="N72:N73"/>
    <mergeCell ref="G77:G78"/>
    <mergeCell ref="H77:H78"/>
    <mergeCell ref="I77:I78"/>
    <mergeCell ref="J77:J78"/>
    <mergeCell ref="K77:K78"/>
    <mergeCell ref="K65:K66"/>
    <mergeCell ref="L61:L62"/>
    <mergeCell ref="M61:M62"/>
    <mergeCell ref="N61:N62"/>
    <mergeCell ref="G63:G64"/>
    <mergeCell ref="H63:H64"/>
    <mergeCell ref="I63:I64"/>
    <mergeCell ref="J63:J64"/>
    <mergeCell ref="K63:K64"/>
    <mergeCell ref="L63:L64"/>
    <mergeCell ref="M63:M64"/>
    <mergeCell ref="N63:N64"/>
    <mergeCell ref="G61:G62"/>
    <mergeCell ref="H61:H62"/>
    <mergeCell ref="I61:I62"/>
    <mergeCell ref="J61:J62"/>
    <mergeCell ref="K61:K62"/>
    <mergeCell ref="L65:L66"/>
    <mergeCell ref="M65:M66"/>
    <mergeCell ref="N65:N66"/>
    <mergeCell ref="L55:L56"/>
    <mergeCell ref="M55:M56"/>
    <mergeCell ref="N55:N56"/>
    <mergeCell ref="G57:G58"/>
    <mergeCell ref="H57:H58"/>
    <mergeCell ref="I57:I58"/>
    <mergeCell ref="J57:J58"/>
    <mergeCell ref="K57:K58"/>
    <mergeCell ref="L57:L58"/>
    <mergeCell ref="M57:M58"/>
    <mergeCell ref="N57:N58"/>
    <mergeCell ref="G55:G56"/>
    <mergeCell ref="H55:H56"/>
    <mergeCell ref="I55:I56"/>
    <mergeCell ref="J55:J56"/>
    <mergeCell ref="K55:K56"/>
    <mergeCell ref="L59:L60"/>
    <mergeCell ref="M59:M60"/>
    <mergeCell ref="N59:N60"/>
    <mergeCell ref="G59:G60"/>
    <mergeCell ref="H59:H60"/>
    <mergeCell ref="I59:I60"/>
    <mergeCell ref="J59:J60"/>
    <mergeCell ref="K59:K60"/>
    <mergeCell ref="N33:N34"/>
    <mergeCell ref="G31:G32"/>
    <mergeCell ref="H31:H32"/>
    <mergeCell ref="I31:I32"/>
    <mergeCell ref="J31:J32"/>
    <mergeCell ref="K31:K32"/>
    <mergeCell ref="L41:L42"/>
    <mergeCell ref="L51:L52"/>
    <mergeCell ref="M51:M52"/>
    <mergeCell ref="N51:N52"/>
    <mergeCell ref="G53:G54"/>
    <mergeCell ref="H53:H54"/>
    <mergeCell ref="I53:I54"/>
    <mergeCell ref="J53:J54"/>
    <mergeCell ref="K53:K54"/>
    <mergeCell ref="L53:L54"/>
    <mergeCell ref="M53:M54"/>
    <mergeCell ref="N53:N54"/>
    <mergeCell ref="G51:G52"/>
    <mergeCell ref="H51:H52"/>
    <mergeCell ref="I51:I52"/>
    <mergeCell ref="J51:J52"/>
    <mergeCell ref="K51:K52"/>
    <mergeCell ref="L39:L40"/>
    <mergeCell ref="M39:M40"/>
    <mergeCell ref="N39:N40"/>
    <mergeCell ref="G41:G42"/>
    <mergeCell ref="H41:H42"/>
    <mergeCell ref="I41:I42"/>
    <mergeCell ref="J41:J42"/>
    <mergeCell ref="K41:K42"/>
    <mergeCell ref="L37:L38"/>
    <mergeCell ref="G25:G26"/>
    <mergeCell ref="H25:H26"/>
    <mergeCell ref="I25:I26"/>
    <mergeCell ref="J25:J26"/>
    <mergeCell ref="K25:K26"/>
    <mergeCell ref="L25:L26"/>
    <mergeCell ref="M25:M26"/>
    <mergeCell ref="N25:N26"/>
    <mergeCell ref="G49:G50"/>
    <mergeCell ref="H49:H50"/>
    <mergeCell ref="I49:I50"/>
    <mergeCell ref="J49:J50"/>
    <mergeCell ref="K49:K50"/>
    <mergeCell ref="L49:L50"/>
    <mergeCell ref="M49:M50"/>
    <mergeCell ref="N49:N50"/>
    <mergeCell ref="G46:G47"/>
    <mergeCell ref="H46:H47"/>
    <mergeCell ref="I46:I47"/>
    <mergeCell ref="J46:J47"/>
    <mergeCell ref="K46:K47"/>
    <mergeCell ref="L46:L47"/>
    <mergeCell ref="M46:M47"/>
    <mergeCell ref="L31:L32"/>
    <mergeCell ref="M31:M32"/>
    <mergeCell ref="N31:N32"/>
    <mergeCell ref="G33:G34"/>
    <mergeCell ref="H33:H34"/>
    <mergeCell ref="I33:I34"/>
    <mergeCell ref="J33:J34"/>
    <mergeCell ref="K33:K34"/>
    <mergeCell ref="L33:L34"/>
    <mergeCell ref="L27:L28"/>
    <mergeCell ref="M27:M28"/>
    <mergeCell ref="N27:N28"/>
    <mergeCell ref="G29:G30"/>
    <mergeCell ref="H29:H30"/>
    <mergeCell ref="I29:I30"/>
    <mergeCell ref="J29:J30"/>
    <mergeCell ref="K29:K30"/>
    <mergeCell ref="L29:L30"/>
    <mergeCell ref="M29:M30"/>
    <mergeCell ref="N29:N30"/>
    <mergeCell ref="G27:G28"/>
    <mergeCell ref="H27:H28"/>
    <mergeCell ref="I27:I28"/>
    <mergeCell ref="J27:J28"/>
    <mergeCell ref="K27:K28"/>
    <mergeCell ref="M41:M42"/>
    <mergeCell ref="N41:N42"/>
    <mergeCell ref="G39:G40"/>
    <mergeCell ref="H39:H40"/>
    <mergeCell ref="I39:I40"/>
    <mergeCell ref="J39:J40"/>
    <mergeCell ref="K39:K40"/>
    <mergeCell ref="L35:L36"/>
    <mergeCell ref="M35:M36"/>
    <mergeCell ref="N35:N36"/>
    <mergeCell ref="G37:G38"/>
    <mergeCell ref="H37:H38"/>
    <mergeCell ref="I37:I38"/>
    <mergeCell ref="J37:J38"/>
    <mergeCell ref="K37:K38"/>
    <mergeCell ref="M33:M34"/>
    <mergeCell ref="I21:I22"/>
    <mergeCell ref="J21:J22"/>
    <mergeCell ref="K21:K22"/>
    <mergeCell ref="L21:L22"/>
    <mergeCell ref="M21:M22"/>
    <mergeCell ref="N21:N22"/>
    <mergeCell ref="G19:G20"/>
    <mergeCell ref="H19:H20"/>
    <mergeCell ref="I19:I20"/>
    <mergeCell ref="J19:J20"/>
    <mergeCell ref="K19:K20"/>
    <mergeCell ref="L23:L24"/>
    <mergeCell ref="M23:M24"/>
    <mergeCell ref="N23:N24"/>
    <mergeCell ref="G23:G24"/>
    <mergeCell ref="H23:H24"/>
    <mergeCell ref="I23:I24"/>
    <mergeCell ref="J23:J24"/>
    <mergeCell ref="K23:K24"/>
    <mergeCell ref="B93:B94"/>
    <mergeCell ref="G1:N1"/>
    <mergeCell ref="G2:N2"/>
    <mergeCell ref="G3:G4"/>
    <mergeCell ref="H3:H4"/>
    <mergeCell ref="I3:I4"/>
    <mergeCell ref="J3:J4"/>
    <mergeCell ref="K3:K4"/>
    <mergeCell ref="L3:L4"/>
    <mergeCell ref="M3:M4"/>
    <mergeCell ref="N3:N4"/>
    <mergeCell ref="G17:G18"/>
    <mergeCell ref="H17:H18"/>
    <mergeCell ref="I17:I18"/>
    <mergeCell ref="J17:J18"/>
    <mergeCell ref="K17:K18"/>
    <mergeCell ref="L17:L18"/>
    <mergeCell ref="M17:M18"/>
    <mergeCell ref="N17:N18"/>
    <mergeCell ref="L5:L6"/>
    <mergeCell ref="M5:M6"/>
    <mergeCell ref="N5:N6"/>
    <mergeCell ref="G5:G6"/>
    <mergeCell ref="H5:H6"/>
    <mergeCell ref="I5:I6"/>
    <mergeCell ref="J5:J6"/>
    <mergeCell ref="K5:K6"/>
    <mergeCell ref="L19:L20"/>
    <mergeCell ref="M19:M20"/>
    <mergeCell ref="N19:N20"/>
    <mergeCell ref="G21:G22"/>
    <mergeCell ref="H21:H22"/>
    <mergeCell ref="B65:B66"/>
    <mergeCell ref="C65:F65"/>
    <mergeCell ref="C67:F67"/>
    <mergeCell ref="C72:F72"/>
    <mergeCell ref="B69:F69"/>
    <mergeCell ref="C37:F37"/>
    <mergeCell ref="A1:F1"/>
    <mergeCell ref="B96:B97"/>
    <mergeCell ref="C96:F96"/>
    <mergeCell ref="B75:B76"/>
    <mergeCell ref="B77:B78"/>
    <mergeCell ref="B79:B80"/>
    <mergeCell ref="B81:B82"/>
    <mergeCell ref="B83:B84"/>
    <mergeCell ref="B85:B86"/>
    <mergeCell ref="B87:B88"/>
    <mergeCell ref="B89:B90"/>
    <mergeCell ref="B91:B92"/>
    <mergeCell ref="C83:F83"/>
    <mergeCell ref="C85:F85"/>
    <mergeCell ref="C87:F87"/>
    <mergeCell ref="C89:F89"/>
    <mergeCell ref="C91:F91"/>
    <mergeCell ref="C93:F93"/>
    <mergeCell ref="B67:B68"/>
    <mergeCell ref="B72:B73"/>
    <mergeCell ref="C75:F75"/>
    <mergeCell ref="B95:F95"/>
    <mergeCell ref="C77:F77"/>
    <mergeCell ref="C79:F79"/>
    <mergeCell ref="C81:F81"/>
    <mergeCell ref="B74:F74"/>
    <mergeCell ref="C14:F14"/>
    <mergeCell ref="B55:F55"/>
    <mergeCell ref="B56:F56"/>
    <mergeCell ref="B44:B45"/>
    <mergeCell ref="B46:B47"/>
    <mergeCell ref="B49:B50"/>
    <mergeCell ref="B51:B52"/>
    <mergeCell ref="B53:B54"/>
    <mergeCell ref="B21:B22"/>
    <mergeCell ref="B25:B26"/>
    <mergeCell ref="B27:B28"/>
    <mergeCell ref="B39:B40"/>
    <mergeCell ref="B41:B42"/>
    <mergeCell ref="B31:B32"/>
    <mergeCell ref="B33:B34"/>
    <mergeCell ref="B35:B36"/>
    <mergeCell ref="B37:B38"/>
    <mergeCell ref="C51:F51"/>
    <mergeCell ref="C53:F53"/>
    <mergeCell ref="C59:F59"/>
    <mergeCell ref="C61:F61"/>
    <mergeCell ref="C63:F63"/>
    <mergeCell ref="C31:F31"/>
    <mergeCell ref="C33:F33"/>
    <mergeCell ref="C17:F17"/>
    <mergeCell ref="B29:B30"/>
    <mergeCell ref="C21:F21"/>
    <mergeCell ref="C25:F25"/>
    <mergeCell ref="C27:F27"/>
    <mergeCell ref="C29:F29"/>
    <mergeCell ref="B23:B24"/>
    <mergeCell ref="C23:F23"/>
    <mergeCell ref="B43:F43"/>
    <mergeCell ref="B48:F48"/>
    <mergeCell ref="C35:F35"/>
    <mergeCell ref="C39:F39"/>
    <mergeCell ref="C41:F41"/>
    <mergeCell ref="B57:B58"/>
    <mergeCell ref="C44:F44"/>
    <mergeCell ref="C46:F46"/>
    <mergeCell ref="C49:F49"/>
    <mergeCell ref="C19:F19"/>
    <mergeCell ref="B17:B18"/>
    <mergeCell ref="B19:B20"/>
    <mergeCell ref="C57:F57"/>
    <mergeCell ref="B59:B60"/>
    <mergeCell ref="B61:B62"/>
    <mergeCell ref="B63:B64"/>
    <mergeCell ref="P1:AS1"/>
    <mergeCell ref="P3:P4"/>
    <mergeCell ref="AI3:AI4"/>
    <mergeCell ref="AJ3:AJ4"/>
    <mergeCell ref="AK3:AK4"/>
    <mergeCell ref="AL3:AL4"/>
    <mergeCell ref="AM3:AM4"/>
    <mergeCell ref="AN3:AN4"/>
    <mergeCell ref="AO3:AO4"/>
    <mergeCell ref="AP3:AP4"/>
    <mergeCell ref="AQ3:AQ4"/>
    <mergeCell ref="AR3:AR4"/>
    <mergeCell ref="AS3:AS4"/>
    <mergeCell ref="P5:P6"/>
    <mergeCell ref="AI5:AI6"/>
    <mergeCell ref="AJ5:AJ6"/>
    <mergeCell ref="AK5:AK6"/>
    <mergeCell ref="AL5:AL6"/>
    <mergeCell ref="AM5:AM6"/>
    <mergeCell ref="AN5:AN6"/>
    <mergeCell ref="AO5:AO6"/>
    <mergeCell ref="AP5:AP6"/>
    <mergeCell ref="AQ5:AQ6"/>
    <mergeCell ref="Q3:Q4"/>
    <mergeCell ref="R3:R4"/>
    <mergeCell ref="S3:S4"/>
    <mergeCell ref="T3:T4"/>
    <mergeCell ref="U3:U4"/>
    <mergeCell ref="AE3:AE4"/>
    <mergeCell ref="AF3:AF4"/>
    <mergeCell ref="AG3:AG4"/>
    <mergeCell ref="AH3:AH4"/>
    <mergeCell ref="B2:F2"/>
    <mergeCell ref="B13:F13"/>
    <mergeCell ref="B16:F16"/>
    <mergeCell ref="C3:F3"/>
    <mergeCell ref="C5:F5"/>
    <mergeCell ref="B3:B4"/>
    <mergeCell ref="B5:B6"/>
    <mergeCell ref="B14:B15"/>
    <mergeCell ref="AG17:AG18"/>
    <mergeCell ref="AH17:AH18"/>
    <mergeCell ref="AR5:AR6"/>
    <mergeCell ref="AS5:AS6"/>
    <mergeCell ref="P14:P15"/>
    <mergeCell ref="AI14:AI15"/>
    <mergeCell ref="AJ14:AJ15"/>
    <mergeCell ref="AK14:AK15"/>
    <mergeCell ref="AL14:AL15"/>
    <mergeCell ref="AM14:AM15"/>
    <mergeCell ref="AN14:AN15"/>
    <mergeCell ref="AO14:AO15"/>
    <mergeCell ref="AP14:AP15"/>
    <mergeCell ref="AQ14:AQ15"/>
    <mergeCell ref="AR14:AR15"/>
    <mergeCell ref="AS14:AS15"/>
    <mergeCell ref="P17:P18"/>
    <mergeCell ref="AI17:AI18"/>
    <mergeCell ref="AJ17:AJ18"/>
    <mergeCell ref="AK17:AK18"/>
    <mergeCell ref="AL17:AL18"/>
    <mergeCell ref="AM17:AM18"/>
    <mergeCell ref="AN17:AN18"/>
    <mergeCell ref="AO17:AO18"/>
    <mergeCell ref="AP17:AP18"/>
    <mergeCell ref="AP21:AP22"/>
    <mergeCell ref="V21:V22"/>
    <mergeCell ref="W21:W22"/>
    <mergeCell ref="X21:X22"/>
    <mergeCell ref="Y21:Y22"/>
    <mergeCell ref="Z21:Z22"/>
    <mergeCell ref="AA21:AA22"/>
    <mergeCell ref="AB21:AB22"/>
    <mergeCell ref="AC21:AC22"/>
    <mergeCell ref="AD21:AD22"/>
    <mergeCell ref="AQ17:AQ18"/>
    <mergeCell ref="AR17:AR18"/>
    <mergeCell ref="AS17:AS18"/>
    <mergeCell ref="P19:P20"/>
    <mergeCell ref="AI19:AI20"/>
    <mergeCell ref="AJ19:AJ20"/>
    <mergeCell ref="AK19:AK20"/>
    <mergeCell ref="AL19:AL20"/>
    <mergeCell ref="AM19:AM20"/>
    <mergeCell ref="AN19:AN20"/>
    <mergeCell ref="AO19:AO20"/>
    <mergeCell ref="AP19:AP20"/>
    <mergeCell ref="AQ19:AQ20"/>
    <mergeCell ref="AR19:AR20"/>
    <mergeCell ref="AS19:AS20"/>
    <mergeCell ref="Q17:Q18"/>
    <mergeCell ref="R17:R18"/>
    <mergeCell ref="S17:S18"/>
    <mergeCell ref="T17:T18"/>
    <mergeCell ref="U17:U18"/>
    <mergeCell ref="AE17:AE18"/>
    <mergeCell ref="AQ21:AQ22"/>
    <mergeCell ref="AR21:AR22"/>
    <mergeCell ref="AS21:AS22"/>
    <mergeCell ref="P23:P24"/>
    <mergeCell ref="AI23:AI24"/>
    <mergeCell ref="AJ23:AJ24"/>
    <mergeCell ref="AK23:AK24"/>
    <mergeCell ref="AL23:AL24"/>
    <mergeCell ref="AM23:AM24"/>
    <mergeCell ref="AN23:AN24"/>
    <mergeCell ref="AO23:AO24"/>
    <mergeCell ref="AP23:AP24"/>
    <mergeCell ref="AQ23:AQ24"/>
    <mergeCell ref="AR23:AR24"/>
    <mergeCell ref="AS23:AS24"/>
    <mergeCell ref="Q21:Q22"/>
    <mergeCell ref="R21:R22"/>
    <mergeCell ref="S21:S22"/>
    <mergeCell ref="T21:T22"/>
    <mergeCell ref="U21:U22"/>
    <mergeCell ref="AE21:AE22"/>
    <mergeCell ref="AF21:AF22"/>
    <mergeCell ref="AG21:AG22"/>
    <mergeCell ref="AH21:AH22"/>
    <mergeCell ref="P21:P22"/>
    <mergeCell ref="AI21:AI22"/>
    <mergeCell ref="AJ21:AJ22"/>
    <mergeCell ref="AK21:AK22"/>
    <mergeCell ref="AL21:AL22"/>
    <mergeCell ref="AM21:AM22"/>
    <mergeCell ref="AN21:AN22"/>
    <mergeCell ref="AO21:AO22"/>
    <mergeCell ref="AG25:AG26"/>
    <mergeCell ref="AH25:AH26"/>
    <mergeCell ref="P25:P26"/>
    <mergeCell ref="AI25:AI26"/>
    <mergeCell ref="AJ25:AJ26"/>
    <mergeCell ref="AK25:AK26"/>
    <mergeCell ref="AL25:AL26"/>
    <mergeCell ref="AM25:AM26"/>
    <mergeCell ref="AN25:AN26"/>
    <mergeCell ref="AO25:AO26"/>
    <mergeCell ref="AP25:AP26"/>
    <mergeCell ref="V25:V26"/>
    <mergeCell ref="W25:W26"/>
    <mergeCell ref="X25:X26"/>
    <mergeCell ref="Y25:Y26"/>
    <mergeCell ref="Z25:Z26"/>
    <mergeCell ref="AA25:AA26"/>
    <mergeCell ref="AB25:AB26"/>
    <mergeCell ref="AC25:AC26"/>
    <mergeCell ref="AD25:AD26"/>
    <mergeCell ref="Q23:Q24"/>
    <mergeCell ref="R23:R24"/>
    <mergeCell ref="S23:S24"/>
    <mergeCell ref="T23:T24"/>
    <mergeCell ref="U23:U24"/>
    <mergeCell ref="AE23:AE24"/>
    <mergeCell ref="AF23:AF24"/>
    <mergeCell ref="AG23:AG24"/>
    <mergeCell ref="AH23:AH24"/>
    <mergeCell ref="V23:V24"/>
    <mergeCell ref="W23:W24"/>
    <mergeCell ref="AP29:AP30"/>
    <mergeCell ref="V29:V30"/>
    <mergeCell ref="W29:W30"/>
    <mergeCell ref="X29:X30"/>
    <mergeCell ref="Y29:Y30"/>
    <mergeCell ref="Z29:Z30"/>
    <mergeCell ref="AA29:AA30"/>
    <mergeCell ref="AB29:AB30"/>
    <mergeCell ref="AC29:AC30"/>
    <mergeCell ref="AD29:AD30"/>
    <mergeCell ref="X23:X24"/>
    <mergeCell ref="Y23:Y24"/>
    <mergeCell ref="Z23:Z24"/>
    <mergeCell ref="AA23:AA24"/>
    <mergeCell ref="AB23:AB24"/>
    <mergeCell ref="AC23:AC24"/>
    <mergeCell ref="AD23:AD24"/>
    <mergeCell ref="W27:W28"/>
    <mergeCell ref="X27:X28"/>
    <mergeCell ref="Y27:Y28"/>
    <mergeCell ref="Z27:Z28"/>
    <mergeCell ref="AQ25:AQ26"/>
    <mergeCell ref="AR25:AR26"/>
    <mergeCell ref="AS25:AS26"/>
    <mergeCell ref="P27:P28"/>
    <mergeCell ref="AI27:AI28"/>
    <mergeCell ref="AJ27:AJ28"/>
    <mergeCell ref="AK27:AK28"/>
    <mergeCell ref="AL27:AL28"/>
    <mergeCell ref="AM27:AM28"/>
    <mergeCell ref="AN27:AN28"/>
    <mergeCell ref="AO27:AO28"/>
    <mergeCell ref="AP27:AP28"/>
    <mergeCell ref="AQ27:AQ28"/>
    <mergeCell ref="AR27:AR28"/>
    <mergeCell ref="AS27:AS28"/>
    <mergeCell ref="Q25:Q26"/>
    <mergeCell ref="R25:R26"/>
    <mergeCell ref="S25:S26"/>
    <mergeCell ref="T25:T26"/>
    <mergeCell ref="U25:U26"/>
    <mergeCell ref="AE25:AE26"/>
    <mergeCell ref="AF25:AF26"/>
    <mergeCell ref="Q27:Q28"/>
    <mergeCell ref="R27:R28"/>
    <mergeCell ref="S27:S28"/>
    <mergeCell ref="T27:T28"/>
    <mergeCell ref="U27:U28"/>
    <mergeCell ref="AE27:AE28"/>
    <mergeCell ref="AF27:AF28"/>
    <mergeCell ref="AG27:AG28"/>
    <mergeCell ref="AH27:AH28"/>
    <mergeCell ref="V27:V28"/>
    <mergeCell ref="AQ29:AQ30"/>
    <mergeCell ref="AR29:AR30"/>
    <mergeCell ref="AS29:AS30"/>
    <mergeCell ref="P31:P32"/>
    <mergeCell ref="AI31:AI32"/>
    <mergeCell ref="AJ31:AJ32"/>
    <mergeCell ref="AK31:AK32"/>
    <mergeCell ref="AL31:AL32"/>
    <mergeCell ref="AM31:AM32"/>
    <mergeCell ref="AN31:AN32"/>
    <mergeCell ref="AO31:AO32"/>
    <mergeCell ref="AP31:AP32"/>
    <mergeCell ref="AQ31:AQ32"/>
    <mergeCell ref="AR31:AR32"/>
    <mergeCell ref="AS31:AS32"/>
    <mergeCell ref="Q29:Q30"/>
    <mergeCell ref="R29:R30"/>
    <mergeCell ref="S29:S30"/>
    <mergeCell ref="T29:T30"/>
    <mergeCell ref="U29:U30"/>
    <mergeCell ref="AE29:AE30"/>
    <mergeCell ref="AF29:AF30"/>
    <mergeCell ref="AG29:AG30"/>
    <mergeCell ref="AH29:AH30"/>
    <mergeCell ref="P29:P30"/>
    <mergeCell ref="AI29:AI30"/>
    <mergeCell ref="AJ29:AJ30"/>
    <mergeCell ref="AK29:AK30"/>
    <mergeCell ref="AL29:AL30"/>
    <mergeCell ref="AM29:AM30"/>
    <mergeCell ref="AN29:AN30"/>
    <mergeCell ref="AO29:AO30"/>
    <mergeCell ref="AG33:AG34"/>
    <mergeCell ref="AH33:AH34"/>
    <mergeCell ref="P33:P34"/>
    <mergeCell ref="AI33:AI34"/>
    <mergeCell ref="AJ33:AJ34"/>
    <mergeCell ref="AK33:AK34"/>
    <mergeCell ref="AL33:AL34"/>
    <mergeCell ref="AM33:AM34"/>
    <mergeCell ref="AN33:AN34"/>
    <mergeCell ref="AO33:AO34"/>
    <mergeCell ref="AP33:AP34"/>
    <mergeCell ref="V33:V34"/>
    <mergeCell ref="W33:W34"/>
    <mergeCell ref="X33:X34"/>
    <mergeCell ref="Y33:Y34"/>
    <mergeCell ref="Z33:Z34"/>
    <mergeCell ref="AA33:AA34"/>
    <mergeCell ref="AB33:AB34"/>
    <mergeCell ref="AC33:AC34"/>
    <mergeCell ref="AD33:AD34"/>
    <mergeCell ref="AP37:AP38"/>
    <mergeCell ref="V37:V38"/>
    <mergeCell ref="W37:W38"/>
    <mergeCell ref="X37:X38"/>
    <mergeCell ref="Y37:Y38"/>
    <mergeCell ref="Z37:Z38"/>
    <mergeCell ref="AA37:AA38"/>
    <mergeCell ref="AB37:AB38"/>
    <mergeCell ref="AC37:AC38"/>
    <mergeCell ref="AD37:AD38"/>
    <mergeCell ref="AQ33:AQ34"/>
    <mergeCell ref="AR33:AR34"/>
    <mergeCell ref="AS33:AS34"/>
    <mergeCell ref="P35:P36"/>
    <mergeCell ref="AI35:AI36"/>
    <mergeCell ref="AJ35:AJ36"/>
    <mergeCell ref="AK35:AK36"/>
    <mergeCell ref="AL35:AL36"/>
    <mergeCell ref="AM35:AM36"/>
    <mergeCell ref="AN35:AN36"/>
    <mergeCell ref="AO35:AO36"/>
    <mergeCell ref="AP35:AP36"/>
    <mergeCell ref="AQ35:AQ36"/>
    <mergeCell ref="AR35:AR36"/>
    <mergeCell ref="AS35:AS36"/>
    <mergeCell ref="Q33:Q34"/>
    <mergeCell ref="R33:R34"/>
    <mergeCell ref="S33:S34"/>
    <mergeCell ref="T33:T34"/>
    <mergeCell ref="U33:U34"/>
    <mergeCell ref="AE33:AE34"/>
    <mergeCell ref="AF33:AF34"/>
    <mergeCell ref="AQ37:AQ38"/>
    <mergeCell ref="AR37:AR38"/>
    <mergeCell ref="AS37:AS38"/>
    <mergeCell ref="P39:P40"/>
    <mergeCell ref="AI39:AI40"/>
    <mergeCell ref="AJ39:AJ40"/>
    <mergeCell ref="AK39:AK40"/>
    <mergeCell ref="AL39:AL40"/>
    <mergeCell ref="AM39:AM40"/>
    <mergeCell ref="AN39:AN40"/>
    <mergeCell ref="AO39:AO40"/>
    <mergeCell ref="AP39:AP40"/>
    <mergeCell ref="AQ39:AQ40"/>
    <mergeCell ref="AR39:AR40"/>
    <mergeCell ref="AS39:AS40"/>
    <mergeCell ref="Q37:Q38"/>
    <mergeCell ref="R37:R38"/>
    <mergeCell ref="S37:S38"/>
    <mergeCell ref="T37:T38"/>
    <mergeCell ref="U37:U38"/>
    <mergeCell ref="AE37:AE38"/>
    <mergeCell ref="AF37:AF38"/>
    <mergeCell ref="AG37:AG38"/>
    <mergeCell ref="AH37:AH38"/>
    <mergeCell ref="P37:P38"/>
    <mergeCell ref="AI37:AI38"/>
    <mergeCell ref="AJ37:AJ38"/>
    <mergeCell ref="AK37:AK38"/>
    <mergeCell ref="AL37:AL38"/>
    <mergeCell ref="AM37:AM38"/>
    <mergeCell ref="AN37:AN38"/>
    <mergeCell ref="AO37:AO38"/>
    <mergeCell ref="AG41:AG42"/>
    <mergeCell ref="AH41:AH42"/>
    <mergeCell ref="P41:P42"/>
    <mergeCell ref="AI41:AI42"/>
    <mergeCell ref="AJ41:AJ42"/>
    <mergeCell ref="AK41:AK42"/>
    <mergeCell ref="AL41:AL42"/>
    <mergeCell ref="AM41:AM42"/>
    <mergeCell ref="AN41:AN42"/>
    <mergeCell ref="AO41:AO42"/>
    <mergeCell ref="AP41:AP42"/>
    <mergeCell ref="V41:V42"/>
    <mergeCell ref="W41:W42"/>
    <mergeCell ref="X41:X42"/>
    <mergeCell ref="Y41:Y42"/>
    <mergeCell ref="Z41:Z42"/>
    <mergeCell ref="AA41:AA42"/>
    <mergeCell ref="AB41:AB42"/>
    <mergeCell ref="AC41:AC42"/>
    <mergeCell ref="AD41:AD42"/>
    <mergeCell ref="AP46:AP47"/>
    <mergeCell ref="V46:V47"/>
    <mergeCell ref="W46:W47"/>
    <mergeCell ref="X46:X47"/>
    <mergeCell ref="Y46:Y47"/>
    <mergeCell ref="Z46:Z47"/>
    <mergeCell ref="AA46:AA47"/>
    <mergeCell ref="AB46:AB47"/>
    <mergeCell ref="AC46:AC47"/>
    <mergeCell ref="AD46:AD47"/>
    <mergeCell ref="AQ41:AQ42"/>
    <mergeCell ref="AR41:AR42"/>
    <mergeCell ref="AS41:AS42"/>
    <mergeCell ref="P44:P45"/>
    <mergeCell ref="AI44:AI45"/>
    <mergeCell ref="AJ44:AJ45"/>
    <mergeCell ref="AK44:AK45"/>
    <mergeCell ref="AL44:AL45"/>
    <mergeCell ref="AM44:AM45"/>
    <mergeCell ref="AN44:AN45"/>
    <mergeCell ref="AO44:AO45"/>
    <mergeCell ref="AP44:AP45"/>
    <mergeCell ref="AQ44:AQ45"/>
    <mergeCell ref="AR44:AR45"/>
    <mergeCell ref="AS44:AS45"/>
    <mergeCell ref="Q41:Q42"/>
    <mergeCell ref="R41:R42"/>
    <mergeCell ref="S41:S42"/>
    <mergeCell ref="T41:T42"/>
    <mergeCell ref="U41:U42"/>
    <mergeCell ref="AE41:AE42"/>
    <mergeCell ref="AF41:AF42"/>
    <mergeCell ref="AQ46:AQ47"/>
    <mergeCell ref="AR46:AR47"/>
    <mergeCell ref="AS46:AS47"/>
    <mergeCell ref="P49:P50"/>
    <mergeCell ref="AI49:AI50"/>
    <mergeCell ref="AJ49:AJ50"/>
    <mergeCell ref="AK49:AK50"/>
    <mergeCell ref="AL49:AL50"/>
    <mergeCell ref="AM49:AM50"/>
    <mergeCell ref="AN49:AN50"/>
    <mergeCell ref="AO49:AO50"/>
    <mergeCell ref="AP49:AP50"/>
    <mergeCell ref="AQ49:AQ50"/>
    <mergeCell ref="AR49:AR50"/>
    <mergeCell ref="AS49:AS50"/>
    <mergeCell ref="Q46:Q47"/>
    <mergeCell ref="R46:R47"/>
    <mergeCell ref="S46:S47"/>
    <mergeCell ref="T46:T47"/>
    <mergeCell ref="U46:U47"/>
    <mergeCell ref="AE46:AE47"/>
    <mergeCell ref="AF46:AF47"/>
    <mergeCell ref="AG46:AG47"/>
    <mergeCell ref="AH46:AH47"/>
    <mergeCell ref="P46:P47"/>
    <mergeCell ref="AI46:AI47"/>
    <mergeCell ref="AJ46:AJ47"/>
    <mergeCell ref="AK46:AK47"/>
    <mergeCell ref="AL46:AL47"/>
    <mergeCell ref="AM46:AM47"/>
    <mergeCell ref="AN46:AN47"/>
    <mergeCell ref="AO46:AO47"/>
    <mergeCell ref="AG51:AG52"/>
    <mergeCell ref="AH51:AH52"/>
    <mergeCell ref="P51:P52"/>
    <mergeCell ref="AI51:AI52"/>
    <mergeCell ref="AJ51:AJ52"/>
    <mergeCell ref="AK51:AK52"/>
    <mergeCell ref="AL51:AL52"/>
    <mergeCell ref="AM51:AM52"/>
    <mergeCell ref="AN51:AN52"/>
    <mergeCell ref="AO51:AO52"/>
    <mergeCell ref="AP51:AP52"/>
    <mergeCell ref="V51:V52"/>
    <mergeCell ref="W51:W52"/>
    <mergeCell ref="X51:X52"/>
    <mergeCell ref="Y51:Y52"/>
    <mergeCell ref="Z51:Z52"/>
    <mergeCell ref="AA51:AA52"/>
    <mergeCell ref="AB51:AB52"/>
    <mergeCell ref="AC51:AC52"/>
    <mergeCell ref="AD51:AD52"/>
    <mergeCell ref="AP55:AP56"/>
    <mergeCell ref="V55:V56"/>
    <mergeCell ref="W55:W56"/>
    <mergeCell ref="X55:X56"/>
    <mergeCell ref="Y55:Y56"/>
    <mergeCell ref="Z55:Z56"/>
    <mergeCell ref="AA55:AA56"/>
    <mergeCell ref="AB55:AB56"/>
    <mergeCell ref="AC55:AC56"/>
    <mergeCell ref="AD55:AD56"/>
    <mergeCell ref="AQ51:AQ52"/>
    <mergeCell ref="AR51:AR52"/>
    <mergeCell ref="AS51:AS52"/>
    <mergeCell ref="P53:P54"/>
    <mergeCell ref="AI53:AI54"/>
    <mergeCell ref="AJ53:AJ54"/>
    <mergeCell ref="AK53:AK54"/>
    <mergeCell ref="AL53:AL54"/>
    <mergeCell ref="AM53:AM54"/>
    <mergeCell ref="AN53:AN54"/>
    <mergeCell ref="AO53:AO54"/>
    <mergeCell ref="AP53:AP54"/>
    <mergeCell ref="AQ53:AQ54"/>
    <mergeCell ref="AR53:AR54"/>
    <mergeCell ref="AS53:AS54"/>
    <mergeCell ref="Q51:Q52"/>
    <mergeCell ref="R51:R52"/>
    <mergeCell ref="S51:S52"/>
    <mergeCell ref="T51:T52"/>
    <mergeCell ref="U51:U52"/>
    <mergeCell ref="AE51:AE52"/>
    <mergeCell ref="AF51:AF52"/>
    <mergeCell ref="AQ55:AQ56"/>
    <mergeCell ref="AR55:AR56"/>
    <mergeCell ref="AS55:AS56"/>
    <mergeCell ref="P57:P58"/>
    <mergeCell ref="AI57:AI58"/>
    <mergeCell ref="AJ57:AJ58"/>
    <mergeCell ref="AK57:AK58"/>
    <mergeCell ref="AL57:AL58"/>
    <mergeCell ref="AM57:AM58"/>
    <mergeCell ref="AN57:AN58"/>
    <mergeCell ref="AO57:AO58"/>
    <mergeCell ref="AP57:AP58"/>
    <mergeCell ref="AQ57:AQ58"/>
    <mergeCell ref="AR57:AR58"/>
    <mergeCell ref="AS57:AS58"/>
    <mergeCell ref="Q55:Q56"/>
    <mergeCell ref="R55:R56"/>
    <mergeCell ref="S55:S56"/>
    <mergeCell ref="T55:T56"/>
    <mergeCell ref="U55:U56"/>
    <mergeCell ref="AE55:AE56"/>
    <mergeCell ref="AF55:AF56"/>
    <mergeCell ref="AG55:AG56"/>
    <mergeCell ref="AH55:AH56"/>
    <mergeCell ref="P55:P56"/>
    <mergeCell ref="AI55:AI56"/>
    <mergeCell ref="AJ55:AJ56"/>
    <mergeCell ref="AK55:AK56"/>
    <mergeCell ref="AL55:AL56"/>
    <mergeCell ref="AM55:AM56"/>
    <mergeCell ref="AN55:AN56"/>
    <mergeCell ref="AO55:AO56"/>
    <mergeCell ref="P59:P60"/>
    <mergeCell ref="AI59:AI60"/>
    <mergeCell ref="AJ59:AJ60"/>
    <mergeCell ref="AK59:AK60"/>
    <mergeCell ref="AL59:AL60"/>
    <mergeCell ref="AM59:AM60"/>
    <mergeCell ref="AN59:AN60"/>
    <mergeCell ref="AO59:AO60"/>
    <mergeCell ref="AP59:AP60"/>
    <mergeCell ref="V59:V60"/>
    <mergeCell ref="W59:W60"/>
    <mergeCell ref="X59:X60"/>
    <mergeCell ref="Y59:Y60"/>
    <mergeCell ref="Z59:Z60"/>
    <mergeCell ref="AA59:AA60"/>
    <mergeCell ref="AB59:AB60"/>
    <mergeCell ref="AC59:AC60"/>
    <mergeCell ref="AD59:AD60"/>
    <mergeCell ref="AP61:AP62"/>
    <mergeCell ref="V61:V62"/>
    <mergeCell ref="W61:W62"/>
    <mergeCell ref="X61:X62"/>
    <mergeCell ref="Y61:Y62"/>
    <mergeCell ref="Z61:Z62"/>
    <mergeCell ref="AA61:AA62"/>
    <mergeCell ref="AB61:AB62"/>
    <mergeCell ref="AC61:AC62"/>
    <mergeCell ref="AD61:AD62"/>
    <mergeCell ref="AQ59:AQ60"/>
    <mergeCell ref="AR59:AR60"/>
    <mergeCell ref="AS59:AS60"/>
    <mergeCell ref="Q59:Q60"/>
    <mergeCell ref="R59:R60"/>
    <mergeCell ref="S59:S60"/>
    <mergeCell ref="T59:T60"/>
    <mergeCell ref="U59:U60"/>
    <mergeCell ref="AE59:AE60"/>
    <mergeCell ref="AF59:AF60"/>
    <mergeCell ref="AG59:AG60"/>
    <mergeCell ref="AH59:AH60"/>
    <mergeCell ref="AQ61:AQ62"/>
    <mergeCell ref="AR61:AR62"/>
    <mergeCell ref="AS61:AS62"/>
    <mergeCell ref="P63:P64"/>
    <mergeCell ref="AI63:AI64"/>
    <mergeCell ref="AJ63:AJ64"/>
    <mergeCell ref="AK63:AK64"/>
    <mergeCell ref="AL63:AL64"/>
    <mergeCell ref="AM63:AM64"/>
    <mergeCell ref="AN63:AN64"/>
    <mergeCell ref="AO63:AO64"/>
    <mergeCell ref="AP63:AP64"/>
    <mergeCell ref="AQ63:AQ64"/>
    <mergeCell ref="AR63:AR64"/>
    <mergeCell ref="AS63:AS64"/>
    <mergeCell ref="Q61:Q62"/>
    <mergeCell ref="R61:R62"/>
    <mergeCell ref="S61:S62"/>
    <mergeCell ref="T61:T62"/>
    <mergeCell ref="U61:U62"/>
    <mergeCell ref="AE61:AE62"/>
    <mergeCell ref="AF61:AF62"/>
    <mergeCell ref="AG61:AG62"/>
    <mergeCell ref="AH61:AH62"/>
    <mergeCell ref="P61:P62"/>
    <mergeCell ref="AI61:AI62"/>
    <mergeCell ref="AJ61:AJ62"/>
    <mergeCell ref="AK61:AK62"/>
    <mergeCell ref="AL61:AL62"/>
    <mergeCell ref="AM61:AM62"/>
    <mergeCell ref="AN61:AN62"/>
    <mergeCell ref="AO61:AO62"/>
    <mergeCell ref="Q63:Q64"/>
    <mergeCell ref="R63:R64"/>
    <mergeCell ref="S63:S64"/>
    <mergeCell ref="P65:P66"/>
    <mergeCell ref="AI65:AI66"/>
    <mergeCell ref="AJ65:AJ66"/>
    <mergeCell ref="AK65:AK66"/>
    <mergeCell ref="AL65:AL66"/>
    <mergeCell ref="AM65:AM66"/>
    <mergeCell ref="AN65:AN66"/>
    <mergeCell ref="AO65:AO66"/>
    <mergeCell ref="AP65:AP66"/>
    <mergeCell ref="V65:V66"/>
    <mergeCell ref="W65:W66"/>
    <mergeCell ref="X65:X66"/>
    <mergeCell ref="Y65:Y66"/>
    <mergeCell ref="Z65:Z66"/>
    <mergeCell ref="AA65:AA66"/>
    <mergeCell ref="AB65:AB66"/>
    <mergeCell ref="AC65:AC66"/>
    <mergeCell ref="AD65:AD66"/>
    <mergeCell ref="W67:W68"/>
    <mergeCell ref="X67:X68"/>
    <mergeCell ref="Y67:Y68"/>
    <mergeCell ref="Z67:Z68"/>
    <mergeCell ref="AA67:AA68"/>
    <mergeCell ref="AB67:AB68"/>
    <mergeCell ref="AC67:AC68"/>
    <mergeCell ref="AD67:AD68"/>
    <mergeCell ref="AQ65:AQ66"/>
    <mergeCell ref="AR65:AR66"/>
    <mergeCell ref="AS65:AS66"/>
    <mergeCell ref="Q65:Q66"/>
    <mergeCell ref="R65:R66"/>
    <mergeCell ref="S65:S66"/>
    <mergeCell ref="T65:T66"/>
    <mergeCell ref="U65:U66"/>
    <mergeCell ref="AE65:AE66"/>
    <mergeCell ref="AF65:AF66"/>
    <mergeCell ref="AG65:AG66"/>
    <mergeCell ref="AH65:AH66"/>
    <mergeCell ref="AQ67:AQ68"/>
    <mergeCell ref="AR67:AR68"/>
    <mergeCell ref="AS67:AS68"/>
    <mergeCell ref="P72:P73"/>
    <mergeCell ref="AI72:AI73"/>
    <mergeCell ref="AJ72:AJ73"/>
    <mergeCell ref="AK72:AK73"/>
    <mergeCell ref="AL72:AL73"/>
    <mergeCell ref="AM72:AM73"/>
    <mergeCell ref="AN72:AN73"/>
    <mergeCell ref="AO72:AO73"/>
    <mergeCell ref="AP72:AP73"/>
    <mergeCell ref="AQ72:AQ73"/>
    <mergeCell ref="AR72:AR73"/>
    <mergeCell ref="AS72:AS73"/>
    <mergeCell ref="Q67:Q68"/>
    <mergeCell ref="R67:R68"/>
    <mergeCell ref="S67:S68"/>
    <mergeCell ref="T67:T68"/>
    <mergeCell ref="U67:U68"/>
    <mergeCell ref="AE67:AE68"/>
    <mergeCell ref="AF67:AF68"/>
    <mergeCell ref="AG67:AG68"/>
    <mergeCell ref="AH67:AH68"/>
    <mergeCell ref="P67:P68"/>
    <mergeCell ref="AI67:AI68"/>
    <mergeCell ref="AJ67:AJ68"/>
    <mergeCell ref="AK67:AK68"/>
    <mergeCell ref="AL67:AL68"/>
    <mergeCell ref="AM67:AM68"/>
    <mergeCell ref="AN67:AN68"/>
    <mergeCell ref="AO67:AO68"/>
    <mergeCell ref="AD72:AD73"/>
    <mergeCell ref="AP67:AP68"/>
    <mergeCell ref="V67:V68"/>
    <mergeCell ref="AG75:AG76"/>
    <mergeCell ref="AH75:AH76"/>
    <mergeCell ref="P75:P76"/>
    <mergeCell ref="AI75:AI76"/>
    <mergeCell ref="AJ75:AJ76"/>
    <mergeCell ref="AK75:AK76"/>
    <mergeCell ref="AL75:AL76"/>
    <mergeCell ref="AM75:AM76"/>
    <mergeCell ref="AN75:AN76"/>
    <mergeCell ref="AO75:AO76"/>
    <mergeCell ref="AP75:AP76"/>
    <mergeCell ref="V75:V76"/>
    <mergeCell ref="W75:W76"/>
    <mergeCell ref="X75:X76"/>
    <mergeCell ref="Y75:Y76"/>
    <mergeCell ref="Z75:Z76"/>
    <mergeCell ref="AA75:AA76"/>
    <mergeCell ref="AB75:AB76"/>
    <mergeCell ref="AC75:AC76"/>
    <mergeCell ref="AD75:AD76"/>
    <mergeCell ref="AP79:AP80"/>
    <mergeCell ref="V79:V80"/>
    <mergeCell ref="W79:W80"/>
    <mergeCell ref="X79:X80"/>
    <mergeCell ref="Y79:Y80"/>
    <mergeCell ref="Z79:Z80"/>
    <mergeCell ref="AA79:AA80"/>
    <mergeCell ref="AB79:AB80"/>
    <mergeCell ref="AC79:AC80"/>
    <mergeCell ref="AD79:AD80"/>
    <mergeCell ref="AQ75:AQ76"/>
    <mergeCell ref="AR75:AR76"/>
    <mergeCell ref="AS75:AS76"/>
    <mergeCell ref="P77:P78"/>
    <mergeCell ref="AI77:AI78"/>
    <mergeCell ref="AJ77:AJ78"/>
    <mergeCell ref="AK77:AK78"/>
    <mergeCell ref="AL77:AL78"/>
    <mergeCell ref="AM77:AM78"/>
    <mergeCell ref="AN77:AN78"/>
    <mergeCell ref="AO77:AO78"/>
    <mergeCell ref="AP77:AP78"/>
    <mergeCell ref="AQ77:AQ78"/>
    <mergeCell ref="AR77:AR78"/>
    <mergeCell ref="AS77:AS78"/>
    <mergeCell ref="Q75:Q76"/>
    <mergeCell ref="R75:R76"/>
    <mergeCell ref="S75:S76"/>
    <mergeCell ref="T75:T76"/>
    <mergeCell ref="U75:U76"/>
    <mergeCell ref="AE75:AE76"/>
    <mergeCell ref="AF75:AF76"/>
    <mergeCell ref="AQ79:AQ80"/>
    <mergeCell ref="AR79:AR80"/>
    <mergeCell ref="AS79:AS80"/>
    <mergeCell ref="P81:P82"/>
    <mergeCell ref="AI81:AI82"/>
    <mergeCell ref="AJ81:AJ82"/>
    <mergeCell ref="AK81:AK82"/>
    <mergeCell ref="AL81:AL82"/>
    <mergeCell ref="AM81:AM82"/>
    <mergeCell ref="AN81:AN82"/>
    <mergeCell ref="AO81:AO82"/>
    <mergeCell ref="AP81:AP82"/>
    <mergeCell ref="AQ81:AQ82"/>
    <mergeCell ref="AR81:AR82"/>
    <mergeCell ref="AS81:AS82"/>
    <mergeCell ref="Q79:Q80"/>
    <mergeCell ref="R79:R80"/>
    <mergeCell ref="S79:S80"/>
    <mergeCell ref="T79:T80"/>
    <mergeCell ref="U79:U80"/>
    <mergeCell ref="AE79:AE80"/>
    <mergeCell ref="AF79:AF80"/>
    <mergeCell ref="AG79:AG80"/>
    <mergeCell ref="AH79:AH80"/>
    <mergeCell ref="P79:P80"/>
    <mergeCell ref="AI79:AI80"/>
    <mergeCell ref="AJ79:AJ80"/>
    <mergeCell ref="AK79:AK80"/>
    <mergeCell ref="AL79:AL80"/>
    <mergeCell ref="AM79:AM80"/>
    <mergeCell ref="AN79:AN80"/>
    <mergeCell ref="AO79:AO80"/>
    <mergeCell ref="P83:P84"/>
    <mergeCell ref="AI83:AI84"/>
    <mergeCell ref="AJ83:AJ84"/>
    <mergeCell ref="AK83:AK84"/>
    <mergeCell ref="AL83:AL84"/>
    <mergeCell ref="AM83:AM84"/>
    <mergeCell ref="AN83:AN84"/>
    <mergeCell ref="AO83:AO84"/>
    <mergeCell ref="AP83:AP84"/>
    <mergeCell ref="V83:V84"/>
    <mergeCell ref="W83:W84"/>
    <mergeCell ref="X83:X84"/>
    <mergeCell ref="Y83:Y84"/>
    <mergeCell ref="Z83:Z84"/>
    <mergeCell ref="AA83:AA84"/>
    <mergeCell ref="AB83:AB84"/>
    <mergeCell ref="AC83:AC84"/>
    <mergeCell ref="AD83:AD84"/>
    <mergeCell ref="AG83:AG84"/>
    <mergeCell ref="AF83:AF84"/>
    <mergeCell ref="AH83:AH84"/>
    <mergeCell ref="AO87:AO88"/>
    <mergeCell ref="AP87:AP88"/>
    <mergeCell ref="V87:V88"/>
    <mergeCell ref="W87:W88"/>
    <mergeCell ref="X87:X88"/>
    <mergeCell ref="Y87:Y88"/>
    <mergeCell ref="Z87:Z88"/>
    <mergeCell ref="AA87:AA88"/>
    <mergeCell ref="AB87:AB88"/>
    <mergeCell ref="AC87:AC88"/>
    <mergeCell ref="AD87:AD88"/>
    <mergeCell ref="AQ83:AQ84"/>
    <mergeCell ref="AR83:AR84"/>
    <mergeCell ref="AS83:AS84"/>
    <mergeCell ref="P85:P86"/>
    <mergeCell ref="AI85:AI86"/>
    <mergeCell ref="AJ85:AJ86"/>
    <mergeCell ref="AK85:AK86"/>
    <mergeCell ref="AL85:AL86"/>
    <mergeCell ref="AM85:AM86"/>
    <mergeCell ref="AN85:AN86"/>
    <mergeCell ref="AO85:AO86"/>
    <mergeCell ref="AP85:AP86"/>
    <mergeCell ref="AQ85:AQ86"/>
    <mergeCell ref="AR85:AR86"/>
    <mergeCell ref="AS85:AS86"/>
    <mergeCell ref="Q83:Q84"/>
    <mergeCell ref="R83:R84"/>
    <mergeCell ref="S83:S84"/>
    <mergeCell ref="T83:T84"/>
    <mergeCell ref="U83:U84"/>
    <mergeCell ref="AE83:AE84"/>
    <mergeCell ref="AD91:AD92"/>
    <mergeCell ref="AQ87:AQ88"/>
    <mergeCell ref="AR87:AR88"/>
    <mergeCell ref="AS87:AS88"/>
    <mergeCell ref="P89:P90"/>
    <mergeCell ref="AI89:AI90"/>
    <mergeCell ref="AJ89:AJ90"/>
    <mergeCell ref="AK89:AK90"/>
    <mergeCell ref="AL89:AL90"/>
    <mergeCell ref="AM89:AM90"/>
    <mergeCell ref="AN89:AN90"/>
    <mergeCell ref="AO89:AO90"/>
    <mergeCell ref="AP89:AP90"/>
    <mergeCell ref="AQ89:AQ90"/>
    <mergeCell ref="AR89:AR90"/>
    <mergeCell ref="AS89:AS90"/>
    <mergeCell ref="Q87:Q88"/>
    <mergeCell ref="R87:R88"/>
    <mergeCell ref="S87:S88"/>
    <mergeCell ref="T87:T88"/>
    <mergeCell ref="U87:U88"/>
    <mergeCell ref="AE87:AE88"/>
    <mergeCell ref="AF87:AF88"/>
    <mergeCell ref="AG87:AG88"/>
    <mergeCell ref="AH87:AH88"/>
    <mergeCell ref="P87:P88"/>
    <mergeCell ref="AI87:AI88"/>
    <mergeCell ref="AJ87:AJ88"/>
    <mergeCell ref="AK87:AK88"/>
    <mergeCell ref="AL87:AL88"/>
    <mergeCell ref="AM87:AM88"/>
    <mergeCell ref="AN87:AN88"/>
    <mergeCell ref="AQ91:AQ92"/>
    <mergeCell ref="AR91:AR92"/>
    <mergeCell ref="AS91:AS92"/>
    <mergeCell ref="P93:P94"/>
    <mergeCell ref="AI93:AI94"/>
    <mergeCell ref="AJ93:AJ94"/>
    <mergeCell ref="AK93:AK94"/>
    <mergeCell ref="AL93:AL94"/>
    <mergeCell ref="AM93:AM94"/>
    <mergeCell ref="AN93:AN94"/>
    <mergeCell ref="AO93:AO94"/>
    <mergeCell ref="AP93:AP94"/>
    <mergeCell ref="AQ93:AQ94"/>
    <mergeCell ref="AR93:AR94"/>
    <mergeCell ref="AS93:AS94"/>
    <mergeCell ref="Q91:Q92"/>
    <mergeCell ref="R91:R92"/>
    <mergeCell ref="S91:S92"/>
    <mergeCell ref="T91:T92"/>
    <mergeCell ref="U91:U92"/>
    <mergeCell ref="AE91:AE92"/>
    <mergeCell ref="AF91:AF92"/>
    <mergeCell ref="AH91:AH92"/>
    <mergeCell ref="P91:P92"/>
    <mergeCell ref="AI91:AI92"/>
    <mergeCell ref="AJ91:AJ92"/>
    <mergeCell ref="AK91:AK92"/>
    <mergeCell ref="AL91:AL92"/>
    <mergeCell ref="AM91:AM92"/>
    <mergeCell ref="AN91:AN92"/>
    <mergeCell ref="AO91:AO92"/>
    <mergeCell ref="AP91:AP92"/>
    <mergeCell ref="AQ96:AQ97"/>
    <mergeCell ref="AR96:AR97"/>
    <mergeCell ref="AS96:AS97"/>
    <mergeCell ref="Q96:Q97"/>
    <mergeCell ref="R96:R97"/>
    <mergeCell ref="S96:S97"/>
    <mergeCell ref="T96:T97"/>
    <mergeCell ref="U96:U97"/>
    <mergeCell ref="AE96:AE97"/>
    <mergeCell ref="AF96:AF97"/>
    <mergeCell ref="AG96:AG97"/>
    <mergeCell ref="AH96:AH97"/>
    <mergeCell ref="P96:P97"/>
    <mergeCell ref="AI96:AI97"/>
    <mergeCell ref="AJ96:AJ97"/>
    <mergeCell ref="AK96:AK97"/>
    <mergeCell ref="AL96:AL97"/>
    <mergeCell ref="AM96:AM97"/>
    <mergeCell ref="AN96:AN97"/>
    <mergeCell ref="AO96:AO97"/>
    <mergeCell ref="AP96:AP97"/>
    <mergeCell ref="V96:V97"/>
    <mergeCell ref="W96:W97"/>
    <mergeCell ref="X96:X97"/>
    <mergeCell ref="Y96:Y97"/>
    <mergeCell ref="Z96:Z97"/>
    <mergeCell ref="AA96:AA97"/>
    <mergeCell ref="AB96:AB97"/>
    <mergeCell ref="AC96:AC97"/>
    <mergeCell ref="AD96:AD97"/>
    <mergeCell ref="V3:V4"/>
    <mergeCell ref="W3:W4"/>
    <mergeCell ref="X3:X4"/>
    <mergeCell ref="Y3:Y4"/>
    <mergeCell ref="Z3:Z4"/>
    <mergeCell ref="AA3:AA4"/>
    <mergeCell ref="AB3:AB4"/>
    <mergeCell ref="AC3:AC4"/>
    <mergeCell ref="AD3:AD4"/>
    <mergeCell ref="Q5:Q6"/>
    <mergeCell ref="R5:R6"/>
    <mergeCell ref="S5:S6"/>
    <mergeCell ref="T5:T6"/>
    <mergeCell ref="U5:U6"/>
    <mergeCell ref="AE5:AE6"/>
    <mergeCell ref="AF5:AF6"/>
    <mergeCell ref="AG5:AG6"/>
    <mergeCell ref="AH5:AH6"/>
    <mergeCell ref="V5:V6"/>
    <mergeCell ref="W5:W6"/>
    <mergeCell ref="X5:X6"/>
    <mergeCell ref="Y5:Y6"/>
    <mergeCell ref="Z5:Z6"/>
    <mergeCell ref="AA5:AA6"/>
    <mergeCell ref="AB5:AB6"/>
    <mergeCell ref="AC5:AC6"/>
    <mergeCell ref="AD5:AD6"/>
    <mergeCell ref="Q14:Q15"/>
    <mergeCell ref="R14:R15"/>
    <mergeCell ref="S14:S15"/>
    <mergeCell ref="T14:T15"/>
    <mergeCell ref="U14:U15"/>
    <mergeCell ref="AE14:AE15"/>
    <mergeCell ref="AF14:AF15"/>
    <mergeCell ref="AG14:AG15"/>
    <mergeCell ref="AH14:AH15"/>
    <mergeCell ref="V14:V15"/>
    <mergeCell ref="W14:W15"/>
    <mergeCell ref="X14:X15"/>
    <mergeCell ref="Y14:Y15"/>
    <mergeCell ref="Z14:Z15"/>
    <mergeCell ref="AA14:AA15"/>
    <mergeCell ref="AB14:AB15"/>
    <mergeCell ref="AC14:AC15"/>
    <mergeCell ref="AD14:AD15"/>
    <mergeCell ref="W7:W8"/>
    <mergeCell ref="X7:X8"/>
    <mergeCell ref="Y7:Y8"/>
    <mergeCell ref="Z7:Z8"/>
    <mergeCell ref="Q19:Q20"/>
    <mergeCell ref="R19:R20"/>
    <mergeCell ref="S19:S20"/>
    <mergeCell ref="T19:T20"/>
    <mergeCell ref="U19:U20"/>
    <mergeCell ref="AE19:AE20"/>
    <mergeCell ref="AF19:AF20"/>
    <mergeCell ref="AG19:AG20"/>
    <mergeCell ref="AH19:AH20"/>
    <mergeCell ref="V19:V20"/>
    <mergeCell ref="W19:W20"/>
    <mergeCell ref="X19:X20"/>
    <mergeCell ref="Y19:Y20"/>
    <mergeCell ref="Z19:Z20"/>
    <mergeCell ref="AA19:AA20"/>
    <mergeCell ref="AB19:AB20"/>
    <mergeCell ref="AC19:AC20"/>
    <mergeCell ref="AD19:AD20"/>
    <mergeCell ref="AA27:AA28"/>
    <mergeCell ref="AB27:AB28"/>
    <mergeCell ref="AC27:AC28"/>
    <mergeCell ref="AD27:AD28"/>
    <mergeCell ref="Q31:Q32"/>
    <mergeCell ref="R31:R32"/>
    <mergeCell ref="S31:S32"/>
    <mergeCell ref="T31:T32"/>
    <mergeCell ref="U31:U32"/>
    <mergeCell ref="AE31:AE32"/>
    <mergeCell ref="AF31:AF32"/>
    <mergeCell ref="AG31:AG32"/>
    <mergeCell ref="AH31:AH32"/>
    <mergeCell ref="V31:V32"/>
    <mergeCell ref="W31:W32"/>
    <mergeCell ref="X31:X32"/>
    <mergeCell ref="Y31:Y32"/>
    <mergeCell ref="Z31:Z32"/>
    <mergeCell ref="AA31:AA32"/>
    <mergeCell ref="AB31:AB32"/>
    <mergeCell ref="AC31:AC32"/>
    <mergeCell ref="AD31:AD32"/>
    <mergeCell ref="Q35:Q36"/>
    <mergeCell ref="R35:R36"/>
    <mergeCell ref="S35:S36"/>
    <mergeCell ref="T35:T36"/>
    <mergeCell ref="U35:U36"/>
    <mergeCell ref="AE35:AE36"/>
    <mergeCell ref="AF35:AF36"/>
    <mergeCell ref="AG35:AG36"/>
    <mergeCell ref="AH35:AH36"/>
    <mergeCell ref="V35:V36"/>
    <mergeCell ref="W35:W36"/>
    <mergeCell ref="X35:X36"/>
    <mergeCell ref="Y35:Y36"/>
    <mergeCell ref="Z35:Z36"/>
    <mergeCell ref="AA35:AA36"/>
    <mergeCell ref="AB35:AB36"/>
    <mergeCell ref="AC35:AC36"/>
    <mergeCell ref="AD35:AD36"/>
    <mergeCell ref="Q39:Q40"/>
    <mergeCell ref="R39:R40"/>
    <mergeCell ref="S39:S40"/>
    <mergeCell ref="T39:T40"/>
    <mergeCell ref="U39:U40"/>
    <mergeCell ref="AE39:AE40"/>
    <mergeCell ref="AF39:AF40"/>
    <mergeCell ref="AG39:AG40"/>
    <mergeCell ref="AH39:AH40"/>
    <mergeCell ref="V39:V40"/>
    <mergeCell ref="W39:W40"/>
    <mergeCell ref="X39:X40"/>
    <mergeCell ref="Y39:Y40"/>
    <mergeCell ref="Z39:Z40"/>
    <mergeCell ref="AA39:AA40"/>
    <mergeCell ref="AB39:AB40"/>
    <mergeCell ref="AC39:AC40"/>
    <mergeCell ref="AD39:AD40"/>
    <mergeCell ref="Q44:Q45"/>
    <mergeCell ref="R44:R45"/>
    <mergeCell ref="S44:S45"/>
    <mergeCell ref="T44:T45"/>
    <mergeCell ref="U44:U45"/>
    <mergeCell ref="AE44:AE45"/>
    <mergeCell ref="AF44:AF45"/>
    <mergeCell ref="AG44:AG45"/>
    <mergeCell ref="AH44:AH45"/>
    <mergeCell ref="V44:V45"/>
    <mergeCell ref="W44:W45"/>
    <mergeCell ref="X44:X45"/>
    <mergeCell ref="Y44:Y45"/>
    <mergeCell ref="Z44:Z45"/>
    <mergeCell ref="AA44:AA45"/>
    <mergeCell ref="AB44:AB45"/>
    <mergeCell ref="AC44:AC45"/>
    <mergeCell ref="AD44:AD45"/>
    <mergeCell ref="Q49:Q50"/>
    <mergeCell ref="R49:R50"/>
    <mergeCell ref="S49:S50"/>
    <mergeCell ref="T49:T50"/>
    <mergeCell ref="U49:U50"/>
    <mergeCell ref="AE49:AE50"/>
    <mergeCell ref="AF49:AF50"/>
    <mergeCell ref="AG49:AG50"/>
    <mergeCell ref="AH49:AH50"/>
    <mergeCell ref="V49:V50"/>
    <mergeCell ref="W49:W50"/>
    <mergeCell ref="X49:X50"/>
    <mergeCell ref="Y49:Y50"/>
    <mergeCell ref="Z49:Z50"/>
    <mergeCell ref="AA49:AA50"/>
    <mergeCell ref="AB49:AB50"/>
    <mergeCell ref="AC49:AC50"/>
    <mergeCell ref="AD49:AD50"/>
    <mergeCell ref="Q53:Q54"/>
    <mergeCell ref="R53:R54"/>
    <mergeCell ref="S53:S54"/>
    <mergeCell ref="T53:T54"/>
    <mergeCell ref="U53:U54"/>
    <mergeCell ref="AE53:AE54"/>
    <mergeCell ref="AF53:AF54"/>
    <mergeCell ref="AG53:AG54"/>
    <mergeCell ref="AH53:AH54"/>
    <mergeCell ref="V53:V54"/>
    <mergeCell ref="W53:W54"/>
    <mergeCell ref="X53:X54"/>
    <mergeCell ref="Y53:Y54"/>
    <mergeCell ref="Z53:Z54"/>
    <mergeCell ref="AA53:AA54"/>
    <mergeCell ref="AB53:AB54"/>
    <mergeCell ref="AC53:AC54"/>
    <mergeCell ref="AD53:AD54"/>
    <mergeCell ref="Q57:Q58"/>
    <mergeCell ref="R57:R58"/>
    <mergeCell ref="S57:S58"/>
    <mergeCell ref="T57:T58"/>
    <mergeCell ref="U57:U58"/>
    <mergeCell ref="AE57:AE58"/>
    <mergeCell ref="AF57:AF58"/>
    <mergeCell ref="AG57:AG58"/>
    <mergeCell ref="AH57:AH58"/>
    <mergeCell ref="V57:V58"/>
    <mergeCell ref="W57:W58"/>
    <mergeCell ref="X57:X58"/>
    <mergeCell ref="Y57:Y58"/>
    <mergeCell ref="Z57:Z58"/>
    <mergeCell ref="AA57:AA58"/>
    <mergeCell ref="AB57:AB58"/>
    <mergeCell ref="AC57:AC58"/>
    <mergeCell ref="AD57:AD58"/>
    <mergeCell ref="Q72:Q73"/>
    <mergeCell ref="R72:R73"/>
    <mergeCell ref="S72:S73"/>
    <mergeCell ref="T72:T73"/>
    <mergeCell ref="U72:U73"/>
    <mergeCell ref="AE72:AE73"/>
    <mergeCell ref="AF72:AF73"/>
    <mergeCell ref="AG72:AG73"/>
    <mergeCell ref="AH72:AH73"/>
    <mergeCell ref="V72:V73"/>
    <mergeCell ref="W72:W73"/>
    <mergeCell ref="X72:X73"/>
    <mergeCell ref="Y72:Y73"/>
    <mergeCell ref="Z72:Z73"/>
    <mergeCell ref="AA72:AA73"/>
    <mergeCell ref="AB72:AB73"/>
    <mergeCell ref="AC72:AC73"/>
    <mergeCell ref="Q77:Q78"/>
    <mergeCell ref="R77:R78"/>
    <mergeCell ref="S77:S78"/>
    <mergeCell ref="T77:T78"/>
    <mergeCell ref="U77:U78"/>
    <mergeCell ref="AE77:AE78"/>
    <mergeCell ref="AF77:AF78"/>
    <mergeCell ref="AG77:AG78"/>
    <mergeCell ref="AH77:AH78"/>
    <mergeCell ref="V77:V78"/>
    <mergeCell ref="W77:W78"/>
    <mergeCell ref="X77:X78"/>
    <mergeCell ref="Y77:Y78"/>
    <mergeCell ref="Z77:Z78"/>
    <mergeCell ref="AA77:AA78"/>
    <mergeCell ref="AB77:AB78"/>
    <mergeCell ref="AC77:AC78"/>
    <mergeCell ref="AD77:AD78"/>
    <mergeCell ref="Q81:Q82"/>
    <mergeCell ref="R81:R82"/>
    <mergeCell ref="S81:S82"/>
    <mergeCell ref="T81:T82"/>
    <mergeCell ref="U81:U82"/>
    <mergeCell ref="AE81:AE82"/>
    <mergeCell ref="AF81:AF82"/>
    <mergeCell ref="AG81:AG82"/>
    <mergeCell ref="AH81:AH82"/>
    <mergeCell ref="V81:V82"/>
    <mergeCell ref="W81:W82"/>
    <mergeCell ref="X81:X82"/>
    <mergeCell ref="Y81:Y82"/>
    <mergeCell ref="Z81:Z82"/>
    <mergeCell ref="AA81:AA82"/>
    <mergeCell ref="AB81:AB82"/>
    <mergeCell ref="AC81:AC82"/>
    <mergeCell ref="AD81:AD82"/>
    <mergeCell ref="AH89:AH90"/>
    <mergeCell ref="V89:V90"/>
    <mergeCell ref="W89:W90"/>
    <mergeCell ref="X89:X90"/>
    <mergeCell ref="Y89:Y90"/>
    <mergeCell ref="Z89:Z90"/>
    <mergeCell ref="AA89:AA90"/>
    <mergeCell ref="AB89:AB90"/>
    <mergeCell ref="AC89:AC90"/>
    <mergeCell ref="AD89:AD90"/>
    <mergeCell ref="AG91:AG92"/>
    <mergeCell ref="AE85:AE86"/>
    <mergeCell ref="AF85:AF86"/>
    <mergeCell ref="AG85:AG86"/>
    <mergeCell ref="AH85:AH86"/>
    <mergeCell ref="V85:V86"/>
    <mergeCell ref="W85:W86"/>
    <mergeCell ref="X85:X86"/>
    <mergeCell ref="Y85:Y86"/>
    <mergeCell ref="Z85:Z86"/>
    <mergeCell ref="AA85:AA86"/>
    <mergeCell ref="AB85:AB86"/>
    <mergeCell ref="AC85:AC86"/>
    <mergeCell ref="AD85:AD86"/>
    <mergeCell ref="V91:V92"/>
    <mergeCell ref="W91:W92"/>
    <mergeCell ref="X91:X92"/>
    <mergeCell ref="Y91:Y92"/>
    <mergeCell ref="Z91:Z92"/>
    <mergeCell ref="AA91:AA92"/>
    <mergeCell ref="AB91:AB92"/>
    <mergeCell ref="AC91:AC92"/>
    <mergeCell ref="Q93:Q94"/>
    <mergeCell ref="R93:R94"/>
    <mergeCell ref="S93:S94"/>
    <mergeCell ref="T93:T94"/>
    <mergeCell ref="U93:U94"/>
    <mergeCell ref="Q85:Q86"/>
    <mergeCell ref="R85:R86"/>
    <mergeCell ref="S85:S86"/>
    <mergeCell ref="T85:T86"/>
    <mergeCell ref="U85:U86"/>
    <mergeCell ref="AD17:AD18"/>
    <mergeCell ref="AE93:AE94"/>
    <mergeCell ref="AF93:AF94"/>
    <mergeCell ref="AG93:AG94"/>
    <mergeCell ref="AH93:AH94"/>
    <mergeCell ref="V93:V94"/>
    <mergeCell ref="W93:W94"/>
    <mergeCell ref="X93:X94"/>
    <mergeCell ref="Y93:Y94"/>
    <mergeCell ref="Z93:Z94"/>
    <mergeCell ref="AA93:AA94"/>
    <mergeCell ref="AB93:AB94"/>
    <mergeCell ref="AC93:AC94"/>
    <mergeCell ref="AD93:AD94"/>
    <mergeCell ref="Q89:Q90"/>
    <mergeCell ref="R89:R90"/>
    <mergeCell ref="S89:S90"/>
    <mergeCell ref="T89:T90"/>
    <mergeCell ref="U89:U90"/>
    <mergeCell ref="AE89:AE90"/>
    <mergeCell ref="AF89:AF90"/>
    <mergeCell ref="AG89:AG90"/>
    <mergeCell ref="AA7:AA8"/>
    <mergeCell ref="AB7:AB8"/>
    <mergeCell ref="AC7:AC8"/>
    <mergeCell ref="AD7:AD8"/>
    <mergeCell ref="AE7:AE8"/>
    <mergeCell ref="AF7:AF8"/>
    <mergeCell ref="AG7:AG8"/>
    <mergeCell ref="AH7:AH8"/>
    <mergeCell ref="AI7:AI8"/>
    <mergeCell ref="V17:V18"/>
    <mergeCell ref="W17:W18"/>
    <mergeCell ref="X17:X18"/>
    <mergeCell ref="Y17:Y18"/>
    <mergeCell ref="Z17:Z18"/>
    <mergeCell ref="AA17:AA18"/>
    <mergeCell ref="AB17:AB18"/>
    <mergeCell ref="AC17:AC18"/>
    <mergeCell ref="AF17:AF18"/>
    <mergeCell ref="B7:B8"/>
    <mergeCell ref="C7:F7"/>
    <mergeCell ref="G7:G8"/>
    <mergeCell ref="H7:H8"/>
    <mergeCell ref="I7:I8"/>
    <mergeCell ref="J7:J8"/>
    <mergeCell ref="K7:K8"/>
    <mergeCell ref="L7:L8"/>
    <mergeCell ref="M7:M8"/>
    <mergeCell ref="N7:N8"/>
    <mergeCell ref="P7:P8"/>
    <mergeCell ref="Q7:Q8"/>
    <mergeCell ref="R7:R8"/>
    <mergeCell ref="S7:S8"/>
    <mergeCell ref="T7:T8"/>
    <mergeCell ref="U7:U8"/>
    <mergeCell ref="V7:V8"/>
    <mergeCell ref="AJ7:AJ8"/>
    <mergeCell ref="AK7:AK8"/>
    <mergeCell ref="AL7:AL8"/>
    <mergeCell ref="AM7:AM8"/>
    <mergeCell ref="AN7:AN8"/>
    <mergeCell ref="AO7:AO8"/>
    <mergeCell ref="AP7:AP8"/>
    <mergeCell ref="AQ7:AQ8"/>
    <mergeCell ref="AR7:AR8"/>
    <mergeCell ref="AS7:AS8"/>
    <mergeCell ref="B11:B12"/>
    <mergeCell ref="C11:F11"/>
    <mergeCell ref="G11:G12"/>
    <mergeCell ref="H11:H12"/>
    <mergeCell ref="I11:I12"/>
    <mergeCell ref="J11:J12"/>
    <mergeCell ref="K11:K12"/>
    <mergeCell ref="L11:L12"/>
    <mergeCell ref="M11:M12"/>
    <mergeCell ref="N11:N12"/>
    <mergeCell ref="P11:P12"/>
    <mergeCell ref="Q11:Q12"/>
    <mergeCell ref="R11:R12"/>
    <mergeCell ref="S11:S12"/>
    <mergeCell ref="T11:T12"/>
    <mergeCell ref="U11:U12"/>
    <mergeCell ref="V11:V12"/>
    <mergeCell ref="W11:W12"/>
    <mergeCell ref="X11:X12"/>
    <mergeCell ref="Y11:Y12"/>
    <mergeCell ref="Z11:Z12"/>
    <mergeCell ref="AA11:AA12"/>
    <mergeCell ref="AS11:AS12"/>
    <mergeCell ref="AB11:AB12"/>
    <mergeCell ref="AC11:AC12"/>
    <mergeCell ref="AD11:AD12"/>
    <mergeCell ref="AE11:AE12"/>
    <mergeCell ref="AF11:AF12"/>
    <mergeCell ref="AG11:AG12"/>
    <mergeCell ref="AH11:AH12"/>
    <mergeCell ref="AI11:AI12"/>
    <mergeCell ref="AJ11:AJ12"/>
    <mergeCell ref="AK11:AK12"/>
    <mergeCell ref="AL11:AL12"/>
    <mergeCell ref="AM11:AM12"/>
    <mergeCell ref="AN11:AN12"/>
    <mergeCell ref="AO11:AO12"/>
    <mergeCell ref="AP11:AP12"/>
    <mergeCell ref="AQ11:AQ12"/>
    <mergeCell ref="AR11:AR12"/>
    <mergeCell ref="AK70:AK71"/>
    <mergeCell ref="AL70:AL71"/>
    <mergeCell ref="AM70:AM71"/>
    <mergeCell ref="AN70:AN71"/>
    <mergeCell ref="AO70:AO71"/>
    <mergeCell ref="AP70:AP71"/>
    <mergeCell ref="AQ70:AQ71"/>
    <mergeCell ref="AR70:AR71"/>
    <mergeCell ref="AS70:AS71"/>
    <mergeCell ref="B70:B71"/>
    <mergeCell ref="C70:F70"/>
    <mergeCell ref="G70:G71"/>
    <mergeCell ref="H70:H71"/>
    <mergeCell ref="I70:I71"/>
    <mergeCell ref="J70:J71"/>
    <mergeCell ref="K70:K71"/>
    <mergeCell ref="L70:L71"/>
    <mergeCell ref="M70:M71"/>
    <mergeCell ref="N70:N71"/>
    <mergeCell ref="P70:P71"/>
    <mergeCell ref="Q70:Q71"/>
    <mergeCell ref="R70:R71"/>
    <mergeCell ref="S70:S71"/>
    <mergeCell ref="T70:T71"/>
    <mergeCell ref="U70:U71"/>
    <mergeCell ref="V70:V71"/>
    <mergeCell ref="W70:W71"/>
    <mergeCell ref="X70:X71"/>
    <mergeCell ref="Y70:Y71"/>
    <mergeCell ref="Z70:Z71"/>
    <mergeCell ref="AA70:AA71"/>
    <mergeCell ref="AB70:AB71"/>
    <mergeCell ref="M9:M10"/>
    <mergeCell ref="N9:N10"/>
    <mergeCell ref="P9:P10"/>
    <mergeCell ref="Q9:Q10"/>
    <mergeCell ref="R9:R10"/>
    <mergeCell ref="S9:S10"/>
    <mergeCell ref="T9:T10"/>
    <mergeCell ref="U9:U10"/>
    <mergeCell ref="V9:V10"/>
    <mergeCell ref="AC70:AC71"/>
    <mergeCell ref="AD70:AD71"/>
    <mergeCell ref="AE70:AE71"/>
    <mergeCell ref="AF70:AF71"/>
    <mergeCell ref="AG70:AG71"/>
    <mergeCell ref="AH70:AH71"/>
    <mergeCell ref="AI70:AI71"/>
    <mergeCell ref="AJ70:AJ71"/>
    <mergeCell ref="T63:T64"/>
    <mergeCell ref="U63:U64"/>
    <mergeCell ref="AE63:AE64"/>
    <mergeCell ref="AF63:AF64"/>
    <mergeCell ref="AG63:AG64"/>
    <mergeCell ref="AH63:AH64"/>
    <mergeCell ref="V63:V64"/>
    <mergeCell ref="W63:W64"/>
    <mergeCell ref="X63:X64"/>
    <mergeCell ref="Y63:Y64"/>
    <mergeCell ref="Z63:Z64"/>
    <mergeCell ref="AA63:AA64"/>
    <mergeCell ref="AB63:AB64"/>
    <mergeCell ref="AC63:AC64"/>
    <mergeCell ref="AD63:AD64"/>
    <mergeCell ref="AN9:AN10"/>
    <mergeCell ref="AO9:AO10"/>
    <mergeCell ref="AP9:AP10"/>
    <mergeCell ref="AQ9:AQ10"/>
    <mergeCell ref="AR9:AR10"/>
    <mergeCell ref="AS9:AS10"/>
    <mergeCell ref="A2:A97"/>
    <mergeCell ref="W9:W10"/>
    <mergeCell ref="X9:X10"/>
    <mergeCell ref="Y9:Y10"/>
    <mergeCell ref="Z9:Z10"/>
    <mergeCell ref="AA9:AA10"/>
    <mergeCell ref="AB9:AB10"/>
    <mergeCell ref="AC9:AC10"/>
    <mergeCell ref="AD9:AD10"/>
    <mergeCell ref="AE9:AE10"/>
    <mergeCell ref="AF9:AF10"/>
    <mergeCell ref="AG9:AG10"/>
    <mergeCell ref="AH9:AH10"/>
    <mergeCell ref="AI9:AI10"/>
    <mergeCell ref="AJ9:AJ10"/>
    <mergeCell ref="AK9:AK10"/>
    <mergeCell ref="AL9:AL10"/>
    <mergeCell ref="AM9:AM10"/>
    <mergeCell ref="B9:B10"/>
    <mergeCell ref="C9:F9"/>
    <mergeCell ref="G9:G10"/>
    <mergeCell ref="H9:H10"/>
    <mergeCell ref="I9:I10"/>
    <mergeCell ref="J9:J10"/>
    <mergeCell ref="K9:K10"/>
    <mergeCell ref="L9:L10"/>
  </mergeCells>
  <pageMargins left="0.23622047244094491" right="0.23622047244094491" top="0.23622047244094491" bottom="0.23622047244094491" header="0.31496062992125984" footer="0.31496062992125984"/>
  <pageSetup paperSize="8" scale="85" fitToHeight="0" orientation="landscape" horizontalDpi="4294967293" r:id="rId1"/>
</worksheet>
</file>

<file path=xl/worksheets/sheet3.xml><?xml version="1.0" encoding="utf-8"?>
<worksheet xmlns="http://schemas.openxmlformats.org/spreadsheetml/2006/main" xmlns:r="http://schemas.openxmlformats.org/officeDocument/2006/relationships">
  <sheetPr>
    <pageSetUpPr fitToPage="1"/>
  </sheetPr>
  <dimension ref="A1:AU73"/>
  <sheetViews>
    <sheetView topLeftCell="A36" zoomScale="70" zoomScaleNormal="70" workbookViewId="0">
      <selection activeCell="G43" sqref="G43:G44"/>
    </sheetView>
  </sheetViews>
  <sheetFormatPr defaultRowHeight="15"/>
  <cols>
    <col min="1" max="1" width="4.7109375" style="1" customWidth="1"/>
    <col min="2" max="2" width="6.42578125" style="2" customWidth="1"/>
    <col min="3" max="3" width="45.7109375" style="1" customWidth="1"/>
    <col min="4" max="6" width="45.7109375" style="2" customWidth="1"/>
    <col min="7" max="15" width="9.140625" style="1"/>
    <col min="16" max="16" width="9.140625" style="1" hidden="1" customWidth="1"/>
    <col min="17" max="46" width="5.7109375" style="1" hidden="1" customWidth="1"/>
    <col min="47" max="47" width="9.140625" style="1" hidden="1" customWidth="1"/>
    <col min="48" max="48" width="9.140625" style="1" customWidth="1"/>
    <col min="49" max="16384" width="9.140625" style="1"/>
  </cols>
  <sheetData>
    <row r="1" spans="1:46" ht="21.75" customHeight="1" thickBot="1">
      <c r="A1" s="102" t="s">
        <v>17</v>
      </c>
      <c r="B1" s="103"/>
      <c r="C1" s="103"/>
      <c r="D1" s="103"/>
      <c r="E1" s="103"/>
      <c r="F1" s="104"/>
      <c r="G1" s="106" t="s">
        <v>18</v>
      </c>
      <c r="H1" s="107"/>
      <c r="I1" s="107"/>
      <c r="J1" s="107"/>
      <c r="K1" s="107"/>
      <c r="L1" s="107"/>
      <c r="M1" s="107"/>
      <c r="N1" s="108"/>
      <c r="Q1" s="96" t="s">
        <v>19</v>
      </c>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8"/>
    </row>
    <row r="2" spans="1:46" ht="18" customHeight="1" thickBot="1">
      <c r="A2" s="138" t="s">
        <v>269</v>
      </c>
      <c r="B2" s="139"/>
      <c r="C2" s="139"/>
      <c r="D2" s="139"/>
      <c r="E2" s="139"/>
      <c r="F2" s="140"/>
      <c r="G2" s="115" t="s">
        <v>22</v>
      </c>
      <c r="H2" s="116"/>
      <c r="I2" s="116"/>
      <c r="J2" s="116"/>
      <c r="K2" s="116"/>
      <c r="L2" s="116"/>
      <c r="M2" s="116"/>
      <c r="N2" s="117"/>
      <c r="Q2" s="59">
        <v>1</v>
      </c>
      <c r="R2" s="60">
        <v>2</v>
      </c>
      <c r="S2" s="60">
        <v>3</v>
      </c>
      <c r="T2" s="60">
        <v>4</v>
      </c>
      <c r="U2" s="60">
        <v>5</v>
      </c>
      <c r="V2" s="60">
        <v>6</v>
      </c>
      <c r="W2" s="60">
        <v>7</v>
      </c>
      <c r="X2" s="60">
        <v>8</v>
      </c>
      <c r="Y2" s="60">
        <v>9</v>
      </c>
      <c r="Z2" s="60">
        <v>10</v>
      </c>
      <c r="AA2" s="60">
        <v>11</v>
      </c>
      <c r="AB2" s="60">
        <v>12</v>
      </c>
      <c r="AC2" s="60">
        <v>13</v>
      </c>
      <c r="AD2" s="60">
        <v>14</v>
      </c>
      <c r="AE2" s="60">
        <v>15</v>
      </c>
      <c r="AF2" s="60">
        <v>16</v>
      </c>
      <c r="AG2" s="60">
        <v>17</v>
      </c>
      <c r="AH2" s="60">
        <v>18</v>
      </c>
      <c r="AI2" s="60">
        <v>19</v>
      </c>
      <c r="AJ2" s="60">
        <v>20</v>
      </c>
      <c r="AK2" s="60">
        <v>21</v>
      </c>
      <c r="AL2" s="60">
        <v>22</v>
      </c>
      <c r="AM2" s="60">
        <v>23</v>
      </c>
      <c r="AN2" s="60">
        <v>24</v>
      </c>
      <c r="AO2" s="60">
        <v>25</v>
      </c>
      <c r="AP2" s="60">
        <v>26</v>
      </c>
      <c r="AQ2" s="60">
        <v>27</v>
      </c>
      <c r="AR2" s="60">
        <v>28</v>
      </c>
      <c r="AS2" s="60">
        <v>29</v>
      </c>
      <c r="AT2" s="61">
        <v>30</v>
      </c>
    </row>
    <row r="3" spans="1:46" ht="15" customHeight="1">
      <c r="A3" s="141" t="s">
        <v>270</v>
      </c>
      <c r="B3" s="130" t="s">
        <v>271</v>
      </c>
      <c r="C3" s="131" t="s">
        <v>272</v>
      </c>
      <c r="D3" s="131"/>
      <c r="E3" s="131"/>
      <c r="F3" s="131"/>
      <c r="G3" s="132">
        <v>1</v>
      </c>
      <c r="H3" s="113"/>
      <c r="I3" s="113"/>
      <c r="J3" s="113"/>
      <c r="K3" s="113"/>
      <c r="L3" s="113"/>
      <c r="M3" s="113"/>
      <c r="N3" s="114"/>
      <c r="Q3" s="80">
        <f t="shared" ref="Q3:AT17" si="0">IF(COUNTIF($G3:$N4,Q$2)&gt;0,ROW()+1,"")</f>
        <v>4</v>
      </c>
      <c r="R3" s="72" t="str">
        <f t="shared" si="0"/>
        <v/>
      </c>
      <c r="S3" s="72" t="str">
        <f t="shared" si="0"/>
        <v/>
      </c>
      <c r="T3" s="72" t="str">
        <f t="shared" si="0"/>
        <v/>
      </c>
      <c r="U3" s="72" t="str">
        <f t="shared" si="0"/>
        <v/>
      </c>
      <c r="V3" s="72" t="str">
        <f t="shared" si="0"/>
        <v/>
      </c>
      <c r="W3" s="72" t="str">
        <f t="shared" si="0"/>
        <v/>
      </c>
      <c r="X3" s="72" t="str">
        <f t="shared" si="0"/>
        <v/>
      </c>
      <c r="Y3" s="72" t="str">
        <f t="shared" si="0"/>
        <v/>
      </c>
      <c r="Z3" s="72" t="str">
        <f t="shared" si="0"/>
        <v/>
      </c>
      <c r="AA3" s="72" t="str">
        <f t="shared" si="0"/>
        <v/>
      </c>
      <c r="AB3" s="72" t="str">
        <f t="shared" si="0"/>
        <v/>
      </c>
      <c r="AC3" s="72" t="str">
        <f t="shared" si="0"/>
        <v/>
      </c>
      <c r="AD3" s="72" t="str">
        <f t="shared" si="0"/>
        <v/>
      </c>
      <c r="AE3" s="72" t="str">
        <f t="shared" si="0"/>
        <v/>
      </c>
      <c r="AF3" s="72" t="str">
        <f t="shared" si="0"/>
        <v/>
      </c>
      <c r="AG3" s="72" t="str">
        <f t="shared" si="0"/>
        <v/>
      </c>
      <c r="AH3" s="72" t="str">
        <f t="shared" si="0"/>
        <v/>
      </c>
      <c r="AI3" s="72" t="str">
        <f t="shared" si="0"/>
        <v/>
      </c>
      <c r="AJ3" s="72" t="str">
        <f t="shared" si="0"/>
        <v/>
      </c>
      <c r="AK3" s="72" t="str">
        <f t="shared" si="0"/>
        <v/>
      </c>
      <c r="AL3" s="72" t="str">
        <f t="shared" si="0"/>
        <v/>
      </c>
      <c r="AM3" s="72" t="str">
        <f t="shared" si="0"/>
        <v/>
      </c>
      <c r="AN3" s="72" t="str">
        <f t="shared" si="0"/>
        <v/>
      </c>
      <c r="AO3" s="72" t="str">
        <f t="shared" si="0"/>
        <v/>
      </c>
      <c r="AP3" s="72" t="str">
        <f t="shared" si="0"/>
        <v/>
      </c>
      <c r="AQ3" s="72" t="str">
        <f t="shared" si="0"/>
        <v/>
      </c>
      <c r="AR3" s="72" t="str">
        <f t="shared" si="0"/>
        <v/>
      </c>
      <c r="AS3" s="72" t="str">
        <f t="shared" si="0"/>
        <v/>
      </c>
      <c r="AT3" s="72" t="str">
        <f t="shared" si="0"/>
        <v/>
      </c>
    </row>
    <row r="4" spans="1:46" ht="45" customHeight="1">
      <c r="A4" s="142"/>
      <c r="B4" s="118"/>
      <c r="C4" s="40" t="s">
        <v>273</v>
      </c>
      <c r="D4" s="40" t="s">
        <v>274</v>
      </c>
      <c r="E4" s="46" t="s">
        <v>275</v>
      </c>
      <c r="F4" s="40" t="s">
        <v>276</v>
      </c>
      <c r="G4" s="120"/>
      <c r="H4" s="81"/>
      <c r="I4" s="81"/>
      <c r="J4" s="81"/>
      <c r="K4" s="81"/>
      <c r="L4" s="81"/>
      <c r="M4" s="81"/>
      <c r="N4" s="82"/>
      <c r="Q4" s="80"/>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row>
    <row r="5" spans="1:46" ht="15" customHeight="1">
      <c r="A5" s="142"/>
      <c r="B5" s="118" t="s">
        <v>277</v>
      </c>
      <c r="C5" s="119" t="s">
        <v>278</v>
      </c>
      <c r="D5" s="119"/>
      <c r="E5" s="119"/>
      <c r="F5" s="119"/>
      <c r="G5" s="120">
        <v>3</v>
      </c>
      <c r="H5" s="81">
        <v>5</v>
      </c>
      <c r="I5" s="81"/>
      <c r="J5" s="81"/>
      <c r="K5" s="81"/>
      <c r="L5" s="81"/>
      <c r="M5" s="81"/>
      <c r="N5" s="82"/>
      <c r="Q5" s="80" t="str">
        <f t="shared" si="0"/>
        <v/>
      </c>
      <c r="R5" s="72" t="str">
        <f t="shared" si="0"/>
        <v/>
      </c>
      <c r="S5" s="72">
        <f t="shared" si="0"/>
        <v>6</v>
      </c>
      <c r="T5" s="72" t="str">
        <f t="shared" si="0"/>
        <v/>
      </c>
      <c r="U5" s="72">
        <f t="shared" si="0"/>
        <v>6</v>
      </c>
      <c r="V5" s="72" t="str">
        <f t="shared" si="0"/>
        <v/>
      </c>
      <c r="W5" s="72" t="str">
        <f t="shared" si="0"/>
        <v/>
      </c>
      <c r="X5" s="72" t="str">
        <f t="shared" si="0"/>
        <v/>
      </c>
      <c r="Y5" s="72" t="str">
        <f t="shared" si="0"/>
        <v/>
      </c>
      <c r="Z5" s="72" t="str">
        <f t="shared" si="0"/>
        <v/>
      </c>
      <c r="AA5" s="72" t="str">
        <f t="shared" si="0"/>
        <v/>
      </c>
      <c r="AB5" s="72" t="str">
        <f t="shared" si="0"/>
        <v/>
      </c>
      <c r="AC5" s="72" t="str">
        <f t="shared" si="0"/>
        <v/>
      </c>
      <c r="AD5" s="72" t="str">
        <f t="shared" si="0"/>
        <v/>
      </c>
      <c r="AE5" s="72" t="str">
        <f t="shared" si="0"/>
        <v/>
      </c>
      <c r="AF5" s="72" t="str">
        <f t="shared" si="0"/>
        <v/>
      </c>
      <c r="AG5" s="72" t="str">
        <f t="shared" si="0"/>
        <v/>
      </c>
      <c r="AH5" s="72" t="str">
        <f t="shared" si="0"/>
        <v/>
      </c>
      <c r="AI5" s="72" t="str">
        <f t="shared" si="0"/>
        <v/>
      </c>
      <c r="AJ5" s="72" t="str">
        <f t="shared" si="0"/>
        <v/>
      </c>
      <c r="AK5" s="72" t="str">
        <f t="shared" si="0"/>
        <v/>
      </c>
      <c r="AL5" s="72" t="str">
        <f t="shared" si="0"/>
        <v/>
      </c>
      <c r="AM5" s="72" t="str">
        <f t="shared" si="0"/>
        <v/>
      </c>
      <c r="AN5" s="72" t="str">
        <f t="shared" si="0"/>
        <v/>
      </c>
      <c r="AO5" s="72" t="str">
        <f t="shared" si="0"/>
        <v/>
      </c>
      <c r="AP5" s="72" t="str">
        <f t="shared" si="0"/>
        <v/>
      </c>
      <c r="AQ5" s="72" t="str">
        <f t="shared" si="0"/>
        <v/>
      </c>
      <c r="AR5" s="72" t="str">
        <f t="shared" si="0"/>
        <v/>
      </c>
      <c r="AS5" s="72" t="str">
        <f t="shared" si="0"/>
        <v/>
      </c>
      <c r="AT5" s="72" t="str">
        <f t="shared" si="0"/>
        <v/>
      </c>
    </row>
    <row r="6" spans="1:46" ht="45" customHeight="1">
      <c r="A6" s="142"/>
      <c r="B6" s="118"/>
      <c r="C6" s="40" t="s">
        <v>279</v>
      </c>
      <c r="D6" s="40" t="s">
        <v>280</v>
      </c>
      <c r="E6" s="40" t="s">
        <v>281</v>
      </c>
      <c r="F6" s="40" t="s">
        <v>282</v>
      </c>
      <c r="G6" s="120"/>
      <c r="H6" s="81"/>
      <c r="I6" s="81"/>
      <c r="J6" s="81"/>
      <c r="K6" s="81"/>
      <c r="L6" s="81"/>
      <c r="M6" s="81"/>
      <c r="N6" s="82"/>
      <c r="Q6" s="80"/>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row>
    <row r="7" spans="1:46" ht="15" customHeight="1">
      <c r="A7" s="142"/>
      <c r="B7" s="118"/>
      <c r="C7" s="119"/>
      <c r="D7" s="119"/>
      <c r="E7" s="119"/>
      <c r="F7" s="119"/>
      <c r="G7" s="120"/>
      <c r="H7" s="81"/>
      <c r="I7" s="81"/>
      <c r="J7" s="81"/>
      <c r="K7" s="81"/>
      <c r="L7" s="81"/>
      <c r="M7" s="81"/>
      <c r="N7" s="82"/>
      <c r="Q7" s="80" t="str">
        <f t="shared" si="0"/>
        <v/>
      </c>
      <c r="R7" s="72" t="str">
        <f t="shared" si="0"/>
        <v/>
      </c>
      <c r="S7" s="72" t="str">
        <f t="shared" si="0"/>
        <v/>
      </c>
      <c r="T7" s="72" t="str">
        <f t="shared" si="0"/>
        <v/>
      </c>
      <c r="U7" s="72" t="str">
        <f t="shared" si="0"/>
        <v/>
      </c>
      <c r="V7" s="72" t="str">
        <f t="shared" si="0"/>
        <v/>
      </c>
      <c r="W7" s="72" t="str">
        <f t="shared" si="0"/>
        <v/>
      </c>
      <c r="X7" s="72" t="str">
        <f t="shared" si="0"/>
        <v/>
      </c>
      <c r="Y7" s="72" t="str">
        <f t="shared" si="0"/>
        <v/>
      </c>
      <c r="Z7" s="72" t="str">
        <f t="shared" si="0"/>
        <v/>
      </c>
      <c r="AA7" s="72" t="str">
        <f t="shared" si="0"/>
        <v/>
      </c>
      <c r="AB7" s="72" t="str">
        <f t="shared" si="0"/>
        <v/>
      </c>
      <c r="AC7" s="72" t="str">
        <f t="shared" si="0"/>
        <v/>
      </c>
      <c r="AD7" s="72" t="str">
        <f t="shared" si="0"/>
        <v/>
      </c>
      <c r="AE7" s="72" t="str">
        <f t="shared" si="0"/>
        <v/>
      </c>
      <c r="AF7" s="72" t="str">
        <f t="shared" si="0"/>
        <v/>
      </c>
      <c r="AG7" s="72" t="str">
        <f t="shared" si="0"/>
        <v/>
      </c>
      <c r="AH7" s="72" t="str">
        <f t="shared" si="0"/>
        <v/>
      </c>
      <c r="AI7" s="72" t="str">
        <f t="shared" si="0"/>
        <v/>
      </c>
      <c r="AJ7" s="72" t="str">
        <f t="shared" si="0"/>
        <v/>
      </c>
      <c r="AK7" s="72" t="str">
        <f t="shared" si="0"/>
        <v/>
      </c>
      <c r="AL7" s="72" t="str">
        <f t="shared" si="0"/>
        <v/>
      </c>
      <c r="AM7" s="72" t="str">
        <f t="shared" si="0"/>
        <v/>
      </c>
      <c r="AN7" s="72" t="str">
        <f t="shared" si="0"/>
        <v/>
      </c>
      <c r="AO7" s="72" t="str">
        <f t="shared" si="0"/>
        <v/>
      </c>
      <c r="AP7" s="72" t="str">
        <f t="shared" si="0"/>
        <v/>
      </c>
      <c r="AQ7" s="72" t="str">
        <f t="shared" si="0"/>
        <v/>
      </c>
      <c r="AR7" s="72" t="str">
        <f t="shared" si="0"/>
        <v/>
      </c>
      <c r="AS7" s="72" t="str">
        <f t="shared" si="0"/>
        <v/>
      </c>
      <c r="AT7" s="72" t="str">
        <f t="shared" si="0"/>
        <v/>
      </c>
    </row>
    <row r="8" spans="1:46" ht="45" customHeight="1">
      <c r="A8" s="142"/>
      <c r="B8" s="118"/>
      <c r="C8" s="40"/>
      <c r="D8" s="40"/>
      <c r="E8" s="40"/>
      <c r="F8" s="40"/>
      <c r="G8" s="120"/>
      <c r="H8" s="81"/>
      <c r="I8" s="81"/>
      <c r="J8" s="81"/>
      <c r="K8" s="81"/>
      <c r="L8" s="81"/>
      <c r="M8" s="81"/>
      <c r="N8" s="82"/>
      <c r="Q8" s="80"/>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row>
    <row r="9" spans="1:46" ht="15" customHeight="1">
      <c r="A9" s="142"/>
      <c r="B9" s="118"/>
      <c r="C9" s="119"/>
      <c r="D9" s="119"/>
      <c r="E9" s="119"/>
      <c r="F9" s="119"/>
      <c r="G9" s="120"/>
      <c r="H9" s="81"/>
      <c r="I9" s="81"/>
      <c r="J9" s="81"/>
      <c r="K9" s="81"/>
      <c r="L9" s="81"/>
      <c r="M9" s="81"/>
      <c r="N9" s="82"/>
      <c r="Q9" s="80" t="str">
        <f t="shared" si="0"/>
        <v/>
      </c>
      <c r="R9" s="72" t="str">
        <f t="shared" si="0"/>
        <v/>
      </c>
      <c r="S9" s="72" t="str">
        <f t="shared" si="0"/>
        <v/>
      </c>
      <c r="T9" s="72" t="str">
        <f t="shared" si="0"/>
        <v/>
      </c>
      <c r="U9" s="72" t="str">
        <f t="shared" si="0"/>
        <v/>
      </c>
      <c r="V9" s="72" t="str">
        <f t="shared" si="0"/>
        <v/>
      </c>
      <c r="W9" s="72" t="str">
        <f t="shared" si="0"/>
        <v/>
      </c>
      <c r="X9" s="72" t="str">
        <f t="shared" si="0"/>
        <v/>
      </c>
      <c r="Y9" s="72" t="str">
        <f t="shared" si="0"/>
        <v/>
      </c>
      <c r="Z9" s="72" t="str">
        <f t="shared" si="0"/>
        <v/>
      </c>
      <c r="AA9" s="72" t="str">
        <f t="shared" si="0"/>
        <v/>
      </c>
      <c r="AB9" s="72" t="str">
        <f t="shared" si="0"/>
        <v/>
      </c>
      <c r="AC9" s="72" t="str">
        <f t="shared" si="0"/>
        <v/>
      </c>
      <c r="AD9" s="72" t="str">
        <f t="shared" si="0"/>
        <v/>
      </c>
      <c r="AE9" s="72" t="str">
        <f t="shared" si="0"/>
        <v/>
      </c>
      <c r="AF9" s="72" t="str">
        <f t="shared" si="0"/>
        <v/>
      </c>
      <c r="AG9" s="72" t="str">
        <f t="shared" si="0"/>
        <v/>
      </c>
      <c r="AH9" s="72" t="str">
        <f t="shared" si="0"/>
        <v/>
      </c>
      <c r="AI9" s="72" t="str">
        <f t="shared" si="0"/>
        <v/>
      </c>
      <c r="AJ9" s="72" t="str">
        <f t="shared" si="0"/>
        <v/>
      </c>
      <c r="AK9" s="72" t="str">
        <f t="shared" si="0"/>
        <v/>
      </c>
      <c r="AL9" s="72" t="str">
        <f t="shared" si="0"/>
        <v/>
      </c>
      <c r="AM9" s="72" t="str">
        <f t="shared" si="0"/>
        <v/>
      </c>
      <c r="AN9" s="72" t="str">
        <f t="shared" si="0"/>
        <v/>
      </c>
      <c r="AO9" s="72" t="str">
        <f t="shared" si="0"/>
        <v/>
      </c>
      <c r="AP9" s="72" t="str">
        <f t="shared" si="0"/>
        <v/>
      </c>
      <c r="AQ9" s="72" t="str">
        <f t="shared" si="0"/>
        <v/>
      </c>
      <c r="AR9" s="72" t="str">
        <f t="shared" si="0"/>
        <v/>
      </c>
      <c r="AS9" s="72" t="str">
        <f t="shared" si="0"/>
        <v/>
      </c>
      <c r="AT9" s="72" t="str">
        <f t="shared" si="0"/>
        <v/>
      </c>
    </row>
    <row r="10" spans="1:46" ht="45" customHeight="1">
      <c r="A10" s="142"/>
      <c r="B10" s="118"/>
      <c r="C10" s="40"/>
      <c r="D10" s="40"/>
      <c r="E10" s="40"/>
      <c r="F10" s="40"/>
      <c r="G10" s="120"/>
      <c r="H10" s="81"/>
      <c r="I10" s="81"/>
      <c r="J10" s="81"/>
      <c r="K10" s="81"/>
      <c r="L10" s="81"/>
      <c r="M10" s="81"/>
      <c r="N10" s="82"/>
      <c r="Q10" s="80"/>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row>
    <row r="11" spans="1:46" ht="15" customHeight="1">
      <c r="A11" s="142"/>
      <c r="B11" s="118"/>
      <c r="C11" s="119"/>
      <c r="D11" s="119"/>
      <c r="E11" s="119"/>
      <c r="F11" s="119"/>
      <c r="G11" s="120"/>
      <c r="H11" s="81"/>
      <c r="I11" s="81"/>
      <c r="J11" s="81"/>
      <c r="K11" s="81"/>
      <c r="L11" s="81"/>
      <c r="M11" s="81"/>
      <c r="N11" s="82"/>
      <c r="Q11" s="80" t="str">
        <f t="shared" si="0"/>
        <v/>
      </c>
      <c r="R11" s="72" t="str">
        <f t="shared" si="0"/>
        <v/>
      </c>
      <c r="S11" s="72" t="str">
        <f t="shared" si="0"/>
        <v/>
      </c>
      <c r="T11" s="72" t="str">
        <f t="shared" si="0"/>
        <v/>
      </c>
      <c r="U11" s="72" t="str">
        <f t="shared" si="0"/>
        <v/>
      </c>
      <c r="V11" s="72" t="str">
        <f t="shared" si="0"/>
        <v/>
      </c>
      <c r="W11" s="72" t="str">
        <f t="shared" si="0"/>
        <v/>
      </c>
      <c r="X11" s="72" t="str">
        <f t="shared" si="0"/>
        <v/>
      </c>
      <c r="Y11" s="72" t="str">
        <f t="shared" si="0"/>
        <v/>
      </c>
      <c r="Z11" s="72" t="str">
        <f t="shared" si="0"/>
        <v/>
      </c>
      <c r="AA11" s="72" t="str">
        <f t="shared" si="0"/>
        <v/>
      </c>
      <c r="AB11" s="72" t="str">
        <f t="shared" si="0"/>
        <v/>
      </c>
      <c r="AC11" s="72" t="str">
        <f t="shared" si="0"/>
        <v/>
      </c>
      <c r="AD11" s="72" t="str">
        <f t="shared" si="0"/>
        <v/>
      </c>
      <c r="AE11" s="72" t="str">
        <f t="shared" si="0"/>
        <v/>
      </c>
      <c r="AF11" s="72" t="str">
        <f t="shared" si="0"/>
        <v/>
      </c>
      <c r="AG11" s="72" t="str">
        <f t="shared" si="0"/>
        <v/>
      </c>
      <c r="AH11" s="72" t="str">
        <f t="shared" si="0"/>
        <v/>
      </c>
      <c r="AI11" s="72" t="str">
        <f t="shared" si="0"/>
        <v/>
      </c>
      <c r="AJ11" s="72" t="str">
        <f t="shared" si="0"/>
        <v/>
      </c>
      <c r="AK11" s="72" t="str">
        <f t="shared" si="0"/>
        <v/>
      </c>
      <c r="AL11" s="72" t="str">
        <f t="shared" si="0"/>
        <v/>
      </c>
      <c r="AM11" s="72" t="str">
        <f t="shared" si="0"/>
        <v/>
      </c>
      <c r="AN11" s="72" t="str">
        <f t="shared" si="0"/>
        <v/>
      </c>
      <c r="AO11" s="72" t="str">
        <f t="shared" si="0"/>
        <v/>
      </c>
      <c r="AP11" s="72" t="str">
        <f t="shared" si="0"/>
        <v/>
      </c>
      <c r="AQ11" s="72" t="str">
        <f t="shared" si="0"/>
        <v/>
      </c>
      <c r="AR11" s="72" t="str">
        <f t="shared" si="0"/>
        <v/>
      </c>
      <c r="AS11" s="72" t="str">
        <f t="shared" si="0"/>
        <v/>
      </c>
      <c r="AT11" s="72" t="str">
        <f t="shared" si="0"/>
        <v/>
      </c>
    </row>
    <row r="12" spans="1:46" ht="45" customHeight="1">
      <c r="A12" s="142"/>
      <c r="B12" s="118"/>
      <c r="C12" s="40"/>
      <c r="D12" s="40"/>
      <c r="E12" s="40"/>
      <c r="F12" s="40"/>
      <c r="G12" s="120"/>
      <c r="H12" s="81"/>
      <c r="I12" s="81"/>
      <c r="J12" s="81"/>
      <c r="K12" s="81"/>
      <c r="L12" s="81"/>
      <c r="M12" s="81"/>
      <c r="N12" s="82"/>
      <c r="Q12" s="80"/>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row>
    <row r="13" spans="1:46" ht="15" customHeight="1">
      <c r="A13" s="142"/>
      <c r="B13" s="118"/>
      <c r="C13" s="119"/>
      <c r="D13" s="119"/>
      <c r="E13" s="119"/>
      <c r="F13" s="119"/>
      <c r="G13" s="120"/>
      <c r="H13" s="81"/>
      <c r="I13" s="81"/>
      <c r="J13" s="81"/>
      <c r="K13" s="81"/>
      <c r="L13" s="81"/>
      <c r="M13" s="81"/>
      <c r="N13" s="82"/>
      <c r="Q13" s="80" t="str">
        <f t="shared" si="0"/>
        <v/>
      </c>
      <c r="R13" s="72" t="str">
        <f t="shared" si="0"/>
        <v/>
      </c>
      <c r="S13" s="72" t="str">
        <f t="shared" si="0"/>
        <v/>
      </c>
      <c r="T13" s="72" t="str">
        <f t="shared" si="0"/>
        <v/>
      </c>
      <c r="U13" s="72" t="str">
        <f t="shared" si="0"/>
        <v/>
      </c>
      <c r="V13" s="72" t="str">
        <f t="shared" si="0"/>
        <v/>
      </c>
      <c r="W13" s="72" t="str">
        <f t="shared" si="0"/>
        <v/>
      </c>
      <c r="X13" s="72" t="str">
        <f t="shared" si="0"/>
        <v/>
      </c>
      <c r="Y13" s="72" t="str">
        <f t="shared" si="0"/>
        <v/>
      </c>
      <c r="Z13" s="72" t="str">
        <f t="shared" si="0"/>
        <v/>
      </c>
      <c r="AA13" s="72" t="str">
        <f t="shared" si="0"/>
        <v/>
      </c>
      <c r="AB13" s="72" t="str">
        <f t="shared" si="0"/>
        <v/>
      </c>
      <c r="AC13" s="72" t="str">
        <f t="shared" si="0"/>
        <v/>
      </c>
      <c r="AD13" s="72" t="str">
        <f t="shared" si="0"/>
        <v/>
      </c>
      <c r="AE13" s="72" t="str">
        <f t="shared" si="0"/>
        <v/>
      </c>
      <c r="AF13" s="72" t="str">
        <f t="shared" si="0"/>
        <v/>
      </c>
      <c r="AG13" s="72" t="str">
        <f t="shared" si="0"/>
        <v/>
      </c>
      <c r="AH13" s="72" t="str">
        <f t="shared" si="0"/>
        <v/>
      </c>
      <c r="AI13" s="72" t="str">
        <f t="shared" si="0"/>
        <v/>
      </c>
      <c r="AJ13" s="72" t="str">
        <f t="shared" si="0"/>
        <v/>
      </c>
      <c r="AK13" s="72" t="str">
        <f t="shared" si="0"/>
        <v/>
      </c>
      <c r="AL13" s="72" t="str">
        <f t="shared" si="0"/>
        <v/>
      </c>
      <c r="AM13" s="72" t="str">
        <f t="shared" si="0"/>
        <v/>
      </c>
      <c r="AN13" s="72" t="str">
        <f t="shared" si="0"/>
        <v/>
      </c>
      <c r="AO13" s="72" t="str">
        <f t="shared" si="0"/>
        <v/>
      </c>
      <c r="AP13" s="72" t="str">
        <f t="shared" si="0"/>
        <v/>
      </c>
      <c r="AQ13" s="72" t="str">
        <f t="shared" si="0"/>
        <v/>
      </c>
      <c r="AR13" s="72" t="str">
        <f t="shared" si="0"/>
        <v/>
      </c>
      <c r="AS13" s="72" t="str">
        <f t="shared" si="0"/>
        <v/>
      </c>
      <c r="AT13" s="72" t="str">
        <f t="shared" si="0"/>
        <v/>
      </c>
    </row>
    <row r="14" spans="1:46" ht="45" customHeight="1">
      <c r="A14" s="142"/>
      <c r="B14" s="118"/>
      <c r="C14" s="40"/>
      <c r="D14" s="40"/>
      <c r="E14" s="40"/>
      <c r="F14" s="40"/>
      <c r="G14" s="120"/>
      <c r="H14" s="81"/>
      <c r="I14" s="81"/>
      <c r="J14" s="81"/>
      <c r="K14" s="81"/>
      <c r="L14" s="81"/>
      <c r="M14" s="81"/>
      <c r="N14" s="82"/>
      <c r="Q14" s="80"/>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row>
    <row r="15" spans="1:46" ht="15" customHeight="1">
      <c r="A15" s="142"/>
      <c r="B15" s="118"/>
      <c r="C15" s="119"/>
      <c r="D15" s="119"/>
      <c r="E15" s="119"/>
      <c r="F15" s="119"/>
      <c r="G15" s="120"/>
      <c r="H15" s="81"/>
      <c r="I15" s="81"/>
      <c r="J15" s="81"/>
      <c r="K15" s="81"/>
      <c r="L15" s="81"/>
      <c r="M15" s="81"/>
      <c r="N15" s="82"/>
      <c r="Q15" s="80" t="str">
        <f t="shared" si="0"/>
        <v/>
      </c>
      <c r="R15" s="72" t="str">
        <f t="shared" si="0"/>
        <v/>
      </c>
      <c r="S15" s="72" t="str">
        <f t="shared" si="0"/>
        <v/>
      </c>
      <c r="T15" s="72" t="str">
        <f t="shared" si="0"/>
        <v/>
      </c>
      <c r="U15" s="72" t="str">
        <f t="shared" si="0"/>
        <v/>
      </c>
      <c r="V15" s="72" t="str">
        <f t="shared" si="0"/>
        <v/>
      </c>
      <c r="W15" s="72" t="str">
        <f t="shared" si="0"/>
        <v/>
      </c>
      <c r="X15" s="72" t="str">
        <f t="shared" si="0"/>
        <v/>
      </c>
      <c r="Y15" s="72" t="str">
        <f t="shared" si="0"/>
        <v/>
      </c>
      <c r="Z15" s="72" t="str">
        <f t="shared" si="0"/>
        <v/>
      </c>
      <c r="AA15" s="72" t="str">
        <f t="shared" si="0"/>
        <v/>
      </c>
      <c r="AB15" s="72" t="str">
        <f t="shared" si="0"/>
        <v/>
      </c>
      <c r="AC15" s="72" t="str">
        <f t="shared" si="0"/>
        <v/>
      </c>
      <c r="AD15" s="72" t="str">
        <f t="shared" si="0"/>
        <v/>
      </c>
      <c r="AE15" s="72" t="str">
        <f t="shared" si="0"/>
        <v/>
      </c>
      <c r="AF15" s="72" t="str">
        <f t="shared" si="0"/>
        <v/>
      </c>
      <c r="AG15" s="72" t="str">
        <f t="shared" si="0"/>
        <v/>
      </c>
      <c r="AH15" s="72" t="str">
        <f t="shared" si="0"/>
        <v/>
      </c>
      <c r="AI15" s="72" t="str">
        <f t="shared" si="0"/>
        <v/>
      </c>
      <c r="AJ15" s="72" t="str">
        <f t="shared" si="0"/>
        <v/>
      </c>
      <c r="AK15" s="72" t="str">
        <f t="shared" si="0"/>
        <v/>
      </c>
      <c r="AL15" s="72" t="str">
        <f t="shared" si="0"/>
        <v/>
      </c>
      <c r="AM15" s="72" t="str">
        <f t="shared" si="0"/>
        <v/>
      </c>
      <c r="AN15" s="72" t="str">
        <f t="shared" si="0"/>
        <v/>
      </c>
      <c r="AO15" s="72" t="str">
        <f t="shared" si="0"/>
        <v/>
      </c>
      <c r="AP15" s="72" t="str">
        <f t="shared" si="0"/>
        <v/>
      </c>
      <c r="AQ15" s="72" t="str">
        <f t="shared" si="0"/>
        <v/>
      </c>
      <c r="AR15" s="72" t="str">
        <f t="shared" si="0"/>
        <v/>
      </c>
      <c r="AS15" s="72" t="str">
        <f t="shared" si="0"/>
        <v/>
      </c>
      <c r="AT15" s="72" t="str">
        <f t="shared" si="0"/>
        <v/>
      </c>
    </row>
    <row r="16" spans="1:46" ht="45" customHeight="1">
      <c r="A16" s="142"/>
      <c r="B16" s="118"/>
      <c r="C16" s="40"/>
      <c r="D16" s="40"/>
      <c r="E16" s="40"/>
      <c r="F16" s="40"/>
      <c r="G16" s="120"/>
      <c r="H16" s="81"/>
      <c r="I16" s="81"/>
      <c r="J16" s="81"/>
      <c r="K16" s="81"/>
      <c r="L16" s="81"/>
      <c r="M16" s="81"/>
      <c r="N16" s="82"/>
      <c r="Q16" s="80"/>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row>
    <row r="17" spans="1:46" ht="15" customHeight="1">
      <c r="A17" s="142"/>
      <c r="B17" s="118"/>
      <c r="C17" s="119"/>
      <c r="D17" s="119"/>
      <c r="E17" s="119"/>
      <c r="F17" s="119"/>
      <c r="G17" s="120"/>
      <c r="H17" s="81"/>
      <c r="I17" s="81"/>
      <c r="J17" s="81"/>
      <c r="K17" s="81"/>
      <c r="L17" s="81"/>
      <c r="M17" s="81"/>
      <c r="N17" s="82"/>
      <c r="Q17" s="80" t="str">
        <f t="shared" si="0"/>
        <v/>
      </c>
      <c r="R17" s="72" t="str">
        <f t="shared" si="0"/>
        <v/>
      </c>
      <c r="S17" s="72" t="str">
        <f t="shared" si="0"/>
        <v/>
      </c>
      <c r="T17" s="72" t="str">
        <f t="shared" si="0"/>
        <v/>
      </c>
      <c r="U17" s="72" t="str">
        <f t="shared" si="0"/>
        <v/>
      </c>
      <c r="V17" s="72" t="str">
        <f t="shared" si="0"/>
        <v/>
      </c>
      <c r="W17" s="72" t="str">
        <f t="shared" si="0"/>
        <v/>
      </c>
      <c r="X17" s="72" t="str">
        <f t="shared" si="0"/>
        <v/>
      </c>
      <c r="Y17" s="72" t="str">
        <f t="shared" si="0"/>
        <v/>
      </c>
      <c r="Z17" s="72" t="str">
        <f t="shared" si="0"/>
        <v/>
      </c>
      <c r="AA17" s="72" t="str">
        <f t="shared" si="0"/>
        <v/>
      </c>
      <c r="AB17" s="72" t="str">
        <f t="shared" si="0"/>
        <v/>
      </c>
      <c r="AC17" s="72" t="str">
        <f t="shared" si="0"/>
        <v/>
      </c>
      <c r="AD17" s="72" t="str">
        <f t="shared" si="0"/>
        <v/>
      </c>
      <c r="AE17" s="72" t="str">
        <f t="shared" si="0"/>
        <v/>
      </c>
      <c r="AF17" s="72" t="str">
        <f t="shared" si="0"/>
        <v/>
      </c>
      <c r="AG17" s="72" t="str">
        <f t="shared" si="0"/>
        <v/>
      </c>
      <c r="AH17" s="72" t="str">
        <f t="shared" si="0"/>
        <v/>
      </c>
      <c r="AI17" s="72" t="str">
        <f t="shared" si="0"/>
        <v/>
      </c>
      <c r="AJ17" s="72" t="str">
        <f t="shared" si="0"/>
        <v/>
      </c>
      <c r="AK17" s="72" t="str">
        <f t="shared" si="0"/>
        <v/>
      </c>
      <c r="AL17" s="72" t="str">
        <f t="shared" si="0"/>
        <v/>
      </c>
      <c r="AM17" s="72" t="str">
        <f t="shared" si="0"/>
        <v/>
      </c>
      <c r="AN17" s="72" t="str">
        <f t="shared" si="0"/>
        <v/>
      </c>
      <c r="AO17" s="72" t="str">
        <f t="shared" si="0"/>
        <v/>
      </c>
      <c r="AP17" s="72" t="str">
        <f t="shared" si="0"/>
        <v/>
      </c>
      <c r="AQ17" s="72" t="str">
        <f t="shared" si="0"/>
        <v/>
      </c>
      <c r="AR17" s="72" t="str">
        <f t="shared" si="0"/>
        <v/>
      </c>
      <c r="AS17" s="72" t="str">
        <f t="shared" si="0"/>
        <v/>
      </c>
      <c r="AT17" s="72" t="str">
        <f t="shared" si="0"/>
        <v/>
      </c>
    </row>
    <row r="18" spans="1:46" ht="45" customHeight="1">
      <c r="A18" s="142"/>
      <c r="B18" s="118"/>
      <c r="C18" s="40"/>
      <c r="D18" s="40"/>
      <c r="E18" s="40"/>
      <c r="F18" s="40"/>
      <c r="G18" s="120"/>
      <c r="H18" s="81"/>
      <c r="I18" s="81"/>
      <c r="J18" s="81"/>
      <c r="K18" s="81"/>
      <c r="L18" s="81"/>
      <c r="M18" s="81"/>
      <c r="N18" s="82"/>
      <c r="Q18" s="80"/>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row>
    <row r="19" spans="1:46" ht="15" customHeight="1">
      <c r="A19" s="142"/>
      <c r="B19" s="118"/>
      <c r="C19" s="119"/>
      <c r="D19" s="119"/>
      <c r="E19" s="119"/>
      <c r="F19" s="119"/>
      <c r="G19" s="120"/>
      <c r="H19" s="81"/>
      <c r="I19" s="81"/>
      <c r="J19" s="81"/>
      <c r="K19" s="81"/>
      <c r="L19" s="81"/>
      <c r="M19" s="81"/>
      <c r="N19" s="82"/>
      <c r="Q19" s="80" t="str">
        <f t="shared" ref="Q19:AF19" si="1">IF(COUNTIF($G19:$N20,Q$2)&gt;0,ROW()+1,"")</f>
        <v/>
      </c>
      <c r="R19" s="72" t="str">
        <f t="shared" si="1"/>
        <v/>
      </c>
      <c r="S19" s="72" t="str">
        <f t="shared" si="1"/>
        <v/>
      </c>
      <c r="T19" s="72" t="str">
        <f t="shared" si="1"/>
        <v/>
      </c>
      <c r="U19" s="72" t="str">
        <f t="shared" si="1"/>
        <v/>
      </c>
      <c r="V19" s="72" t="str">
        <f t="shared" si="1"/>
        <v/>
      </c>
      <c r="W19" s="72" t="str">
        <f t="shared" si="1"/>
        <v/>
      </c>
      <c r="X19" s="72" t="str">
        <f t="shared" si="1"/>
        <v/>
      </c>
      <c r="Y19" s="72" t="str">
        <f t="shared" si="1"/>
        <v/>
      </c>
      <c r="Z19" s="72" t="str">
        <f t="shared" si="1"/>
        <v/>
      </c>
      <c r="AA19" s="72" t="str">
        <f t="shared" si="1"/>
        <v/>
      </c>
      <c r="AB19" s="72" t="str">
        <f t="shared" si="1"/>
        <v/>
      </c>
      <c r="AC19" s="72" t="str">
        <f t="shared" si="1"/>
        <v/>
      </c>
      <c r="AD19" s="72" t="str">
        <f t="shared" si="1"/>
        <v/>
      </c>
      <c r="AE19" s="72" t="str">
        <f t="shared" si="1"/>
        <v/>
      </c>
      <c r="AF19" s="72" t="str">
        <f t="shared" si="1"/>
        <v/>
      </c>
      <c r="AG19" s="72" t="str">
        <f t="shared" ref="AG19:AT19" si="2">IF(COUNTIF($G19:$N20,AG$2)&gt;0,ROW()+1,"")</f>
        <v/>
      </c>
      <c r="AH19" s="72" t="str">
        <f t="shared" si="2"/>
        <v/>
      </c>
      <c r="AI19" s="72" t="str">
        <f t="shared" si="2"/>
        <v/>
      </c>
      <c r="AJ19" s="72" t="str">
        <f t="shared" si="2"/>
        <v/>
      </c>
      <c r="AK19" s="72" t="str">
        <f t="shared" si="2"/>
        <v/>
      </c>
      <c r="AL19" s="72" t="str">
        <f t="shared" si="2"/>
        <v/>
      </c>
      <c r="AM19" s="72" t="str">
        <f t="shared" si="2"/>
        <v/>
      </c>
      <c r="AN19" s="72" t="str">
        <f t="shared" si="2"/>
        <v/>
      </c>
      <c r="AO19" s="72" t="str">
        <f t="shared" si="2"/>
        <v/>
      </c>
      <c r="AP19" s="72" t="str">
        <f t="shared" si="2"/>
        <v/>
      </c>
      <c r="AQ19" s="72" t="str">
        <f t="shared" si="2"/>
        <v/>
      </c>
      <c r="AR19" s="72" t="str">
        <f t="shared" si="2"/>
        <v/>
      </c>
      <c r="AS19" s="72" t="str">
        <f t="shared" si="2"/>
        <v/>
      </c>
      <c r="AT19" s="72" t="str">
        <f t="shared" si="2"/>
        <v/>
      </c>
    </row>
    <row r="20" spans="1:46" ht="45" customHeight="1">
      <c r="A20" s="142"/>
      <c r="B20" s="118"/>
      <c r="C20" s="40"/>
      <c r="D20" s="40"/>
      <c r="E20" s="40"/>
      <c r="F20" s="40"/>
      <c r="G20" s="120"/>
      <c r="H20" s="81"/>
      <c r="I20" s="81"/>
      <c r="J20" s="81"/>
      <c r="K20" s="81"/>
      <c r="L20" s="81"/>
      <c r="M20" s="81"/>
      <c r="N20" s="82"/>
      <c r="Q20" s="80"/>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row>
    <row r="21" spans="1:46" ht="15" customHeight="1">
      <c r="A21" s="142"/>
      <c r="B21" s="118"/>
      <c r="C21" s="119"/>
      <c r="D21" s="119"/>
      <c r="E21" s="119"/>
      <c r="F21" s="119"/>
      <c r="G21" s="120"/>
      <c r="H21" s="81"/>
      <c r="I21" s="81"/>
      <c r="J21" s="81"/>
      <c r="K21" s="81"/>
      <c r="L21" s="81"/>
      <c r="M21" s="81"/>
      <c r="N21" s="82"/>
      <c r="Q21" s="80" t="str">
        <f t="shared" ref="Q21:AF21" si="3">IF(COUNTIF($G21:$N22,Q$2)&gt;0,ROW()+1,"")</f>
        <v/>
      </c>
      <c r="R21" s="72" t="str">
        <f t="shared" si="3"/>
        <v/>
      </c>
      <c r="S21" s="72" t="str">
        <f t="shared" si="3"/>
        <v/>
      </c>
      <c r="T21" s="72" t="str">
        <f t="shared" si="3"/>
        <v/>
      </c>
      <c r="U21" s="72" t="str">
        <f t="shared" si="3"/>
        <v/>
      </c>
      <c r="V21" s="72" t="str">
        <f t="shared" si="3"/>
        <v/>
      </c>
      <c r="W21" s="72" t="str">
        <f t="shared" si="3"/>
        <v/>
      </c>
      <c r="X21" s="72" t="str">
        <f t="shared" si="3"/>
        <v/>
      </c>
      <c r="Y21" s="72" t="str">
        <f t="shared" si="3"/>
        <v/>
      </c>
      <c r="Z21" s="72" t="str">
        <f t="shared" si="3"/>
        <v/>
      </c>
      <c r="AA21" s="72" t="str">
        <f t="shared" si="3"/>
        <v/>
      </c>
      <c r="AB21" s="72" t="str">
        <f t="shared" si="3"/>
        <v/>
      </c>
      <c r="AC21" s="72" t="str">
        <f t="shared" si="3"/>
        <v/>
      </c>
      <c r="AD21" s="72" t="str">
        <f t="shared" si="3"/>
        <v/>
      </c>
      <c r="AE21" s="72" t="str">
        <f t="shared" si="3"/>
        <v/>
      </c>
      <c r="AF21" s="72" t="str">
        <f t="shared" si="3"/>
        <v/>
      </c>
      <c r="AG21" s="72" t="str">
        <f t="shared" ref="AG21:AT21" si="4">IF(COUNTIF($G21:$N22,AG$2)&gt;0,ROW()+1,"")</f>
        <v/>
      </c>
      <c r="AH21" s="72" t="str">
        <f t="shared" si="4"/>
        <v/>
      </c>
      <c r="AI21" s="72" t="str">
        <f t="shared" si="4"/>
        <v/>
      </c>
      <c r="AJ21" s="72" t="str">
        <f t="shared" si="4"/>
        <v/>
      </c>
      <c r="AK21" s="72" t="str">
        <f t="shared" si="4"/>
        <v/>
      </c>
      <c r="AL21" s="72" t="str">
        <f t="shared" si="4"/>
        <v/>
      </c>
      <c r="AM21" s="72" t="str">
        <f t="shared" si="4"/>
        <v/>
      </c>
      <c r="AN21" s="72" t="str">
        <f t="shared" si="4"/>
        <v/>
      </c>
      <c r="AO21" s="72" t="str">
        <f t="shared" si="4"/>
        <v/>
      </c>
      <c r="AP21" s="72" t="str">
        <f t="shared" si="4"/>
        <v/>
      </c>
      <c r="AQ21" s="72" t="str">
        <f t="shared" si="4"/>
        <v/>
      </c>
      <c r="AR21" s="72" t="str">
        <f t="shared" si="4"/>
        <v/>
      </c>
      <c r="AS21" s="72" t="str">
        <f t="shared" si="4"/>
        <v/>
      </c>
      <c r="AT21" s="72" t="str">
        <f t="shared" si="4"/>
        <v/>
      </c>
    </row>
    <row r="22" spans="1:46" ht="45" customHeight="1" thickBot="1">
      <c r="A22" s="143"/>
      <c r="B22" s="128"/>
      <c r="C22" s="41"/>
      <c r="D22" s="41"/>
      <c r="E22" s="41"/>
      <c r="F22" s="41"/>
      <c r="G22" s="129"/>
      <c r="H22" s="126"/>
      <c r="I22" s="126"/>
      <c r="J22" s="126"/>
      <c r="K22" s="126"/>
      <c r="L22" s="126"/>
      <c r="M22" s="126"/>
      <c r="N22" s="127"/>
      <c r="Q22" s="80"/>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row>
    <row r="23" spans="1:46" ht="15" customHeight="1">
      <c r="A23" s="147" t="s">
        <v>283</v>
      </c>
      <c r="B23" s="133" t="s">
        <v>284</v>
      </c>
      <c r="C23" s="134" t="s">
        <v>285</v>
      </c>
      <c r="D23" s="134"/>
      <c r="E23" s="134"/>
      <c r="F23" s="134"/>
      <c r="G23" s="132">
        <v>1</v>
      </c>
      <c r="H23" s="113">
        <v>4</v>
      </c>
      <c r="I23" s="113"/>
      <c r="J23" s="113"/>
      <c r="K23" s="113"/>
      <c r="L23" s="113"/>
      <c r="M23" s="113"/>
      <c r="N23" s="114"/>
      <c r="Q23" s="80">
        <f t="shared" ref="Q23:AF23" si="5">IF(COUNTIF($G23:$N24,Q$2)&gt;0,ROW()+1,"")</f>
        <v>24</v>
      </c>
      <c r="R23" s="72" t="str">
        <f t="shared" si="5"/>
        <v/>
      </c>
      <c r="S23" s="72" t="str">
        <f t="shared" si="5"/>
        <v/>
      </c>
      <c r="T23" s="72">
        <f t="shared" si="5"/>
        <v>24</v>
      </c>
      <c r="U23" s="72" t="str">
        <f t="shared" si="5"/>
        <v/>
      </c>
      <c r="V23" s="72" t="str">
        <f t="shared" si="5"/>
        <v/>
      </c>
      <c r="W23" s="72" t="str">
        <f t="shared" si="5"/>
        <v/>
      </c>
      <c r="X23" s="72" t="str">
        <f t="shared" si="5"/>
        <v/>
      </c>
      <c r="Y23" s="72" t="str">
        <f t="shared" si="5"/>
        <v/>
      </c>
      <c r="Z23" s="72" t="str">
        <f t="shared" si="5"/>
        <v/>
      </c>
      <c r="AA23" s="72" t="str">
        <f t="shared" si="5"/>
        <v/>
      </c>
      <c r="AB23" s="72" t="str">
        <f t="shared" si="5"/>
        <v/>
      </c>
      <c r="AC23" s="72" t="str">
        <f t="shared" si="5"/>
        <v/>
      </c>
      <c r="AD23" s="72" t="str">
        <f t="shared" si="5"/>
        <v/>
      </c>
      <c r="AE23" s="72" t="str">
        <f t="shared" si="5"/>
        <v/>
      </c>
      <c r="AF23" s="72" t="str">
        <f t="shared" si="5"/>
        <v/>
      </c>
      <c r="AG23" s="72" t="str">
        <f t="shared" ref="AG23:AT23" si="6">IF(COUNTIF($G23:$N24,AG$2)&gt;0,ROW()+1,"")</f>
        <v/>
      </c>
      <c r="AH23" s="72" t="str">
        <f t="shared" si="6"/>
        <v/>
      </c>
      <c r="AI23" s="72" t="str">
        <f t="shared" si="6"/>
        <v/>
      </c>
      <c r="AJ23" s="72" t="str">
        <f t="shared" si="6"/>
        <v/>
      </c>
      <c r="AK23" s="72" t="str">
        <f t="shared" si="6"/>
        <v/>
      </c>
      <c r="AL23" s="72" t="str">
        <f t="shared" si="6"/>
        <v/>
      </c>
      <c r="AM23" s="72" t="str">
        <f t="shared" si="6"/>
        <v/>
      </c>
      <c r="AN23" s="72" t="str">
        <f t="shared" si="6"/>
        <v/>
      </c>
      <c r="AO23" s="72" t="str">
        <f t="shared" si="6"/>
        <v/>
      </c>
      <c r="AP23" s="72" t="str">
        <f t="shared" si="6"/>
        <v/>
      </c>
      <c r="AQ23" s="72" t="str">
        <f t="shared" si="6"/>
        <v/>
      </c>
      <c r="AR23" s="72" t="str">
        <f t="shared" si="6"/>
        <v/>
      </c>
      <c r="AS23" s="72" t="str">
        <f t="shared" si="6"/>
        <v/>
      </c>
      <c r="AT23" s="72" t="str">
        <f t="shared" si="6"/>
        <v/>
      </c>
    </row>
    <row r="24" spans="1:46" ht="45" customHeight="1">
      <c r="A24" s="148"/>
      <c r="B24" s="121"/>
      <c r="C24" s="40" t="s">
        <v>286</v>
      </c>
      <c r="D24" s="40" t="s">
        <v>287</v>
      </c>
      <c r="E24" s="40" t="s">
        <v>288</v>
      </c>
      <c r="F24" s="40" t="s">
        <v>289</v>
      </c>
      <c r="G24" s="120"/>
      <c r="H24" s="81"/>
      <c r="I24" s="81"/>
      <c r="J24" s="81"/>
      <c r="K24" s="81"/>
      <c r="L24" s="81"/>
      <c r="M24" s="81"/>
      <c r="N24" s="82"/>
      <c r="Q24" s="80"/>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row>
    <row r="25" spans="1:46" ht="15" customHeight="1">
      <c r="A25" s="148"/>
      <c r="B25" s="121" t="s">
        <v>290</v>
      </c>
      <c r="C25" s="122" t="s">
        <v>291</v>
      </c>
      <c r="D25" s="122"/>
      <c r="E25" s="122"/>
      <c r="F25" s="122"/>
      <c r="G25" s="120">
        <v>5</v>
      </c>
      <c r="H25" s="81">
        <v>2</v>
      </c>
      <c r="I25" s="81"/>
      <c r="J25" s="81"/>
      <c r="K25" s="81"/>
      <c r="L25" s="81"/>
      <c r="M25" s="81"/>
      <c r="N25" s="82"/>
      <c r="Q25" s="80" t="str">
        <f t="shared" ref="Q25:AF25" si="7">IF(COUNTIF($G25:$N26,Q$2)&gt;0,ROW()+1,"")</f>
        <v/>
      </c>
      <c r="R25" s="72">
        <f t="shared" si="7"/>
        <v>26</v>
      </c>
      <c r="S25" s="72" t="str">
        <f t="shared" si="7"/>
        <v/>
      </c>
      <c r="T25" s="72" t="str">
        <f t="shared" si="7"/>
        <v/>
      </c>
      <c r="U25" s="72">
        <f t="shared" si="7"/>
        <v>26</v>
      </c>
      <c r="V25" s="72" t="str">
        <f t="shared" si="7"/>
        <v/>
      </c>
      <c r="W25" s="72" t="str">
        <f t="shared" si="7"/>
        <v/>
      </c>
      <c r="X25" s="72" t="str">
        <f t="shared" si="7"/>
        <v/>
      </c>
      <c r="Y25" s="72" t="str">
        <f t="shared" si="7"/>
        <v/>
      </c>
      <c r="Z25" s="72" t="str">
        <f t="shared" si="7"/>
        <v/>
      </c>
      <c r="AA25" s="72" t="str">
        <f t="shared" si="7"/>
        <v/>
      </c>
      <c r="AB25" s="72" t="str">
        <f t="shared" si="7"/>
        <v/>
      </c>
      <c r="AC25" s="72" t="str">
        <f t="shared" si="7"/>
        <v/>
      </c>
      <c r="AD25" s="72" t="str">
        <f t="shared" si="7"/>
        <v/>
      </c>
      <c r="AE25" s="72" t="str">
        <f t="shared" si="7"/>
        <v/>
      </c>
      <c r="AF25" s="72" t="str">
        <f t="shared" si="7"/>
        <v/>
      </c>
      <c r="AG25" s="72" t="str">
        <f t="shared" ref="AG25:AT25" si="8">IF(COUNTIF($G25:$N26,AG$2)&gt;0,ROW()+1,"")</f>
        <v/>
      </c>
      <c r="AH25" s="72" t="str">
        <f t="shared" si="8"/>
        <v/>
      </c>
      <c r="AI25" s="72" t="str">
        <f t="shared" si="8"/>
        <v/>
      </c>
      <c r="AJ25" s="72" t="str">
        <f t="shared" si="8"/>
        <v/>
      </c>
      <c r="AK25" s="72" t="str">
        <f t="shared" si="8"/>
        <v/>
      </c>
      <c r="AL25" s="72" t="str">
        <f t="shared" si="8"/>
        <v/>
      </c>
      <c r="AM25" s="72" t="str">
        <f t="shared" si="8"/>
        <v/>
      </c>
      <c r="AN25" s="72" t="str">
        <f t="shared" si="8"/>
        <v/>
      </c>
      <c r="AO25" s="72" t="str">
        <f t="shared" si="8"/>
        <v/>
      </c>
      <c r="AP25" s="72" t="str">
        <f t="shared" si="8"/>
        <v/>
      </c>
      <c r="AQ25" s="72" t="str">
        <f t="shared" si="8"/>
        <v/>
      </c>
      <c r="AR25" s="72" t="str">
        <f t="shared" si="8"/>
        <v/>
      </c>
      <c r="AS25" s="72" t="str">
        <f t="shared" si="8"/>
        <v/>
      </c>
      <c r="AT25" s="72" t="str">
        <f t="shared" si="8"/>
        <v/>
      </c>
    </row>
    <row r="26" spans="1:46" ht="45" customHeight="1">
      <c r="A26" s="148"/>
      <c r="B26" s="121"/>
      <c r="C26" s="40" t="s">
        <v>292</v>
      </c>
      <c r="D26" s="40" t="s">
        <v>293</v>
      </c>
      <c r="E26" s="40" t="s">
        <v>294</v>
      </c>
      <c r="F26" s="40" t="s">
        <v>295</v>
      </c>
      <c r="G26" s="120"/>
      <c r="H26" s="81"/>
      <c r="I26" s="81"/>
      <c r="J26" s="81"/>
      <c r="K26" s="81"/>
      <c r="L26" s="81"/>
      <c r="M26" s="81"/>
      <c r="N26" s="82"/>
      <c r="Q26" s="80"/>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row>
    <row r="27" spans="1:46" ht="15" customHeight="1">
      <c r="A27" s="148"/>
      <c r="B27" s="121"/>
      <c r="C27" s="122"/>
      <c r="D27" s="122"/>
      <c r="E27" s="122"/>
      <c r="F27" s="122"/>
      <c r="G27" s="120"/>
      <c r="H27" s="81"/>
      <c r="I27" s="81"/>
      <c r="J27" s="81"/>
      <c r="K27" s="81"/>
      <c r="L27" s="81"/>
      <c r="M27" s="81"/>
      <c r="N27" s="82"/>
      <c r="Q27" s="80" t="str">
        <f t="shared" ref="Q27:AF27" si="9">IF(COUNTIF($G27:$N28,Q$2)&gt;0,ROW()+1,"")</f>
        <v/>
      </c>
      <c r="R27" s="72" t="str">
        <f t="shared" si="9"/>
        <v/>
      </c>
      <c r="S27" s="72" t="str">
        <f t="shared" si="9"/>
        <v/>
      </c>
      <c r="T27" s="72" t="str">
        <f t="shared" si="9"/>
        <v/>
      </c>
      <c r="U27" s="72" t="str">
        <f t="shared" si="9"/>
        <v/>
      </c>
      <c r="V27" s="72" t="str">
        <f t="shared" si="9"/>
        <v/>
      </c>
      <c r="W27" s="72" t="str">
        <f t="shared" si="9"/>
        <v/>
      </c>
      <c r="X27" s="72" t="str">
        <f t="shared" si="9"/>
        <v/>
      </c>
      <c r="Y27" s="72" t="str">
        <f t="shared" si="9"/>
        <v/>
      </c>
      <c r="Z27" s="72" t="str">
        <f t="shared" si="9"/>
        <v/>
      </c>
      <c r="AA27" s="72" t="str">
        <f t="shared" si="9"/>
        <v/>
      </c>
      <c r="AB27" s="72" t="str">
        <f t="shared" si="9"/>
        <v/>
      </c>
      <c r="AC27" s="72" t="str">
        <f t="shared" si="9"/>
        <v/>
      </c>
      <c r="AD27" s="72" t="str">
        <f t="shared" si="9"/>
        <v/>
      </c>
      <c r="AE27" s="72" t="str">
        <f t="shared" si="9"/>
        <v/>
      </c>
      <c r="AF27" s="72" t="str">
        <f t="shared" si="9"/>
        <v/>
      </c>
      <c r="AG27" s="72" t="str">
        <f t="shared" ref="AG27:AT27" si="10">IF(COUNTIF($G27:$N28,AG$2)&gt;0,ROW()+1,"")</f>
        <v/>
      </c>
      <c r="AH27" s="72" t="str">
        <f t="shared" si="10"/>
        <v/>
      </c>
      <c r="AI27" s="72" t="str">
        <f t="shared" si="10"/>
        <v/>
      </c>
      <c r="AJ27" s="72" t="str">
        <f t="shared" si="10"/>
        <v/>
      </c>
      <c r="AK27" s="72" t="str">
        <f t="shared" si="10"/>
        <v/>
      </c>
      <c r="AL27" s="72" t="str">
        <f t="shared" si="10"/>
        <v/>
      </c>
      <c r="AM27" s="72" t="str">
        <f t="shared" si="10"/>
        <v/>
      </c>
      <c r="AN27" s="72" t="str">
        <f t="shared" si="10"/>
        <v/>
      </c>
      <c r="AO27" s="72" t="str">
        <f t="shared" si="10"/>
        <v/>
      </c>
      <c r="AP27" s="72" t="str">
        <f t="shared" si="10"/>
        <v/>
      </c>
      <c r="AQ27" s="72" t="str">
        <f t="shared" si="10"/>
        <v/>
      </c>
      <c r="AR27" s="72" t="str">
        <f t="shared" si="10"/>
        <v/>
      </c>
      <c r="AS27" s="72" t="str">
        <f t="shared" si="10"/>
        <v/>
      </c>
      <c r="AT27" s="72" t="str">
        <f t="shared" si="10"/>
        <v/>
      </c>
    </row>
    <row r="28" spans="1:46" ht="45" customHeight="1">
      <c r="A28" s="148"/>
      <c r="B28" s="121"/>
      <c r="C28" s="40"/>
      <c r="D28" s="40"/>
      <c r="E28" s="40"/>
      <c r="F28" s="40"/>
      <c r="G28" s="120"/>
      <c r="H28" s="81"/>
      <c r="I28" s="81"/>
      <c r="J28" s="81"/>
      <c r="K28" s="81"/>
      <c r="L28" s="81"/>
      <c r="M28" s="81"/>
      <c r="N28" s="82"/>
      <c r="Q28" s="80"/>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row>
    <row r="29" spans="1:46" ht="15" customHeight="1">
      <c r="A29" s="148"/>
      <c r="B29" s="121"/>
      <c r="C29" s="122"/>
      <c r="D29" s="122"/>
      <c r="E29" s="122"/>
      <c r="F29" s="122"/>
      <c r="G29" s="120"/>
      <c r="H29" s="81"/>
      <c r="I29" s="81"/>
      <c r="J29" s="81"/>
      <c r="K29" s="81"/>
      <c r="L29" s="81"/>
      <c r="M29" s="81"/>
      <c r="N29" s="82"/>
      <c r="Q29" s="80" t="str">
        <f t="shared" ref="Q29:AF29" si="11">IF(COUNTIF($G29:$N30,Q$2)&gt;0,ROW()+1,"")</f>
        <v/>
      </c>
      <c r="R29" s="72" t="str">
        <f t="shared" si="11"/>
        <v/>
      </c>
      <c r="S29" s="72" t="str">
        <f t="shared" si="11"/>
        <v/>
      </c>
      <c r="T29" s="72" t="str">
        <f t="shared" si="11"/>
        <v/>
      </c>
      <c r="U29" s="72" t="str">
        <f t="shared" si="11"/>
        <v/>
      </c>
      <c r="V29" s="72" t="str">
        <f t="shared" si="11"/>
        <v/>
      </c>
      <c r="W29" s="72" t="str">
        <f t="shared" si="11"/>
        <v/>
      </c>
      <c r="X29" s="72" t="str">
        <f t="shared" si="11"/>
        <v/>
      </c>
      <c r="Y29" s="72" t="str">
        <f t="shared" si="11"/>
        <v/>
      </c>
      <c r="Z29" s="72" t="str">
        <f t="shared" si="11"/>
        <v/>
      </c>
      <c r="AA29" s="72" t="str">
        <f t="shared" si="11"/>
        <v/>
      </c>
      <c r="AB29" s="72" t="str">
        <f t="shared" si="11"/>
        <v/>
      </c>
      <c r="AC29" s="72" t="str">
        <f t="shared" si="11"/>
        <v/>
      </c>
      <c r="AD29" s="72" t="str">
        <f t="shared" si="11"/>
        <v/>
      </c>
      <c r="AE29" s="72" t="str">
        <f t="shared" si="11"/>
        <v/>
      </c>
      <c r="AF29" s="72" t="str">
        <f t="shared" si="11"/>
        <v/>
      </c>
      <c r="AG29" s="72" t="str">
        <f t="shared" ref="AG29:AT29" si="12">IF(COUNTIF($G29:$N30,AG$2)&gt;0,ROW()+1,"")</f>
        <v/>
      </c>
      <c r="AH29" s="72" t="str">
        <f t="shared" si="12"/>
        <v/>
      </c>
      <c r="AI29" s="72" t="str">
        <f t="shared" si="12"/>
        <v/>
      </c>
      <c r="AJ29" s="72" t="str">
        <f t="shared" si="12"/>
        <v/>
      </c>
      <c r="AK29" s="72" t="str">
        <f t="shared" si="12"/>
        <v/>
      </c>
      <c r="AL29" s="72" t="str">
        <f t="shared" si="12"/>
        <v/>
      </c>
      <c r="AM29" s="72" t="str">
        <f t="shared" si="12"/>
        <v/>
      </c>
      <c r="AN29" s="72" t="str">
        <f t="shared" si="12"/>
        <v/>
      </c>
      <c r="AO29" s="72" t="str">
        <f t="shared" si="12"/>
        <v/>
      </c>
      <c r="AP29" s="72" t="str">
        <f t="shared" si="12"/>
        <v/>
      </c>
      <c r="AQ29" s="72" t="str">
        <f t="shared" si="12"/>
        <v/>
      </c>
      <c r="AR29" s="72" t="str">
        <f t="shared" si="12"/>
        <v/>
      </c>
      <c r="AS29" s="72" t="str">
        <f t="shared" si="12"/>
        <v/>
      </c>
      <c r="AT29" s="72" t="str">
        <f t="shared" si="12"/>
        <v/>
      </c>
    </row>
    <row r="30" spans="1:46" ht="45" customHeight="1">
      <c r="A30" s="148"/>
      <c r="B30" s="121"/>
      <c r="C30" s="40"/>
      <c r="D30" s="40"/>
      <c r="E30" s="40"/>
      <c r="F30" s="40"/>
      <c r="G30" s="120"/>
      <c r="H30" s="81"/>
      <c r="I30" s="81"/>
      <c r="J30" s="81"/>
      <c r="K30" s="81"/>
      <c r="L30" s="81"/>
      <c r="M30" s="81"/>
      <c r="N30" s="82"/>
      <c r="Q30" s="80"/>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row>
    <row r="31" spans="1:46" ht="15" customHeight="1">
      <c r="A31" s="148"/>
      <c r="B31" s="121"/>
      <c r="C31" s="122"/>
      <c r="D31" s="122"/>
      <c r="E31" s="122"/>
      <c r="F31" s="122"/>
      <c r="G31" s="120"/>
      <c r="H31" s="81"/>
      <c r="I31" s="81"/>
      <c r="J31" s="81"/>
      <c r="K31" s="81"/>
      <c r="L31" s="81"/>
      <c r="M31" s="81"/>
      <c r="N31" s="82"/>
      <c r="Q31" s="80" t="str">
        <f t="shared" ref="Q31:AF31" si="13">IF(COUNTIF($G31:$N32,Q$2)&gt;0,ROW()+1,"")</f>
        <v/>
      </c>
      <c r="R31" s="72" t="str">
        <f t="shared" si="13"/>
        <v/>
      </c>
      <c r="S31" s="72" t="str">
        <f t="shared" si="13"/>
        <v/>
      </c>
      <c r="T31" s="72" t="str">
        <f t="shared" si="13"/>
        <v/>
      </c>
      <c r="U31" s="72" t="str">
        <f t="shared" si="13"/>
        <v/>
      </c>
      <c r="V31" s="72" t="str">
        <f t="shared" si="13"/>
        <v/>
      </c>
      <c r="W31" s="72" t="str">
        <f t="shared" si="13"/>
        <v/>
      </c>
      <c r="X31" s="72" t="str">
        <f t="shared" si="13"/>
        <v/>
      </c>
      <c r="Y31" s="72" t="str">
        <f t="shared" si="13"/>
        <v/>
      </c>
      <c r="Z31" s="72" t="str">
        <f t="shared" si="13"/>
        <v/>
      </c>
      <c r="AA31" s="72" t="str">
        <f t="shared" si="13"/>
        <v/>
      </c>
      <c r="AB31" s="72" t="str">
        <f t="shared" si="13"/>
        <v/>
      </c>
      <c r="AC31" s="72" t="str">
        <f t="shared" si="13"/>
        <v/>
      </c>
      <c r="AD31" s="72" t="str">
        <f t="shared" si="13"/>
        <v/>
      </c>
      <c r="AE31" s="72" t="str">
        <f t="shared" si="13"/>
        <v/>
      </c>
      <c r="AF31" s="72" t="str">
        <f t="shared" si="13"/>
        <v/>
      </c>
      <c r="AG31" s="72" t="str">
        <f t="shared" ref="AG31:AT31" si="14">IF(COUNTIF($G31:$N32,AG$2)&gt;0,ROW()+1,"")</f>
        <v/>
      </c>
      <c r="AH31" s="72" t="str">
        <f t="shared" si="14"/>
        <v/>
      </c>
      <c r="AI31" s="72" t="str">
        <f t="shared" si="14"/>
        <v/>
      </c>
      <c r="AJ31" s="72" t="str">
        <f t="shared" si="14"/>
        <v/>
      </c>
      <c r="AK31" s="72" t="str">
        <f t="shared" si="14"/>
        <v/>
      </c>
      <c r="AL31" s="72" t="str">
        <f t="shared" si="14"/>
        <v/>
      </c>
      <c r="AM31" s="72" t="str">
        <f t="shared" si="14"/>
        <v/>
      </c>
      <c r="AN31" s="72" t="str">
        <f t="shared" si="14"/>
        <v/>
      </c>
      <c r="AO31" s="72" t="str">
        <f t="shared" si="14"/>
        <v/>
      </c>
      <c r="AP31" s="72" t="str">
        <f t="shared" si="14"/>
        <v/>
      </c>
      <c r="AQ31" s="72" t="str">
        <f t="shared" si="14"/>
        <v/>
      </c>
      <c r="AR31" s="72" t="str">
        <f t="shared" si="14"/>
        <v/>
      </c>
      <c r="AS31" s="72" t="str">
        <f t="shared" si="14"/>
        <v/>
      </c>
      <c r="AT31" s="72" t="str">
        <f t="shared" si="14"/>
        <v/>
      </c>
    </row>
    <row r="32" spans="1:46" ht="45" customHeight="1">
      <c r="A32" s="148"/>
      <c r="B32" s="121"/>
      <c r="C32" s="40"/>
      <c r="D32" s="40"/>
      <c r="E32" s="40"/>
      <c r="F32" s="40"/>
      <c r="G32" s="120"/>
      <c r="H32" s="81"/>
      <c r="I32" s="81"/>
      <c r="J32" s="81"/>
      <c r="K32" s="81"/>
      <c r="L32" s="81"/>
      <c r="M32" s="81"/>
      <c r="N32" s="82"/>
      <c r="Q32" s="80"/>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row>
    <row r="33" spans="1:46" ht="15" customHeight="1">
      <c r="A33" s="148"/>
      <c r="B33" s="121"/>
      <c r="C33" s="122"/>
      <c r="D33" s="122"/>
      <c r="E33" s="122"/>
      <c r="F33" s="122"/>
      <c r="G33" s="120"/>
      <c r="H33" s="81"/>
      <c r="I33" s="81"/>
      <c r="J33" s="81"/>
      <c r="K33" s="81"/>
      <c r="L33" s="81"/>
      <c r="M33" s="81"/>
      <c r="N33" s="82"/>
      <c r="Q33" s="80" t="str">
        <f t="shared" ref="Q33:AF33" si="15">IF(COUNTIF($G33:$N34,Q$2)&gt;0,ROW()+1,"")</f>
        <v/>
      </c>
      <c r="R33" s="72" t="str">
        <f t="shared" si="15"/>
        <v/>
      </c>
      <c r="S33" s="72" t="str">
        <f t="shared" si="15"/>
        <v/>
      </c>
      <c r="T33" s="72" t="str">
        <f t="shared" si="15"/>
        <v/>
      </c>
      <c r="U33" s="72" t="str">
        <f t="shared" si="15"/>
        <v/>
      </c>
      <c r="V33" s="72" t="str">
        <f t="shared" si="15"/>
        <v/>
      </c>
      <c r="W33" s="72" t="str">
        <f t="shared" si="15"/>
        <v/>
      </c>
      <c r="X33" s="72" t="str">
        <f t="shared" si="15"/>
        <v/>
      </c>
      <c r="Y33" s="72" t="str">
        <f t="shared" si="15"/>
        <v/>
      </c>
      <c r="Z33" s="72" t="str">
        <f t="shared" si="15"/>
        <v/>
      </c>
      <c r="AA33" s="72" t="str">
        <f t="shared" si="15"/>
        <v/>
      </c>
      <c r="AB33" s="72" t="str">
        <f t="shared" si="15"/>
        <v/>
      </c>
      <c r="AC33" s="72" t="str">
        <f t="shared" si="15"/>
        <v/>
      </c>
      <c r="AD33" s="72" t="str">
        <f t="shared" si="15"/>
        <v/>
      </c>
      <c r="AE33" s="72" t="str">
        <f t="shared" si="15"/>
        <v/>
      </c>
      <c r="AF33" s="72" t="str">
        <f t="shared" si="15"/>
        <v/>
      </c>
      <c r="AG33" s="72" t="str">
        <f t="shared" ref="AG33:AT33" si="16">IF(COUNTIF($G33:$N34,AG$2)&gt;0,ROW()+1,"")</f>
        <v/>
      </c>
      <c r="AH33" s="72" t="str">
        <f t="shared" si="16"/>
        <v/>
      </c>
      <c r="AI33" s="72" t="str">
        <f t="shared" si="16"/>
        <v/>
      </c>
      <c r="AJ33" s="72" t="str">
        <f t="shared" si="16"/>
        <v/>
      </c>
      <c r="AK33" s="72" t="str">
        <f t="shared" si="16"/>
        <v/>
      </c>
      <c r="AL33" s="72" t="str">
        <f t="shared" si="16"/>
        <v/>
      </c>
      <c r="AM33" s="72" t="str">
        <f t="shared" si="16"/>
        <v/>
      </c>
      <c r="AN33" s="72" t="str">
        <f t="shared" si="16"/>
        <v/>
      </c>
      <c r="AO33" s="72" t="str">
        <f t="shared" si="16"/>
        <v/>
      </c>
      <c r="AP33" s="72" t="str">
        <f t="shared" si="16"/>
        <v/>
      </c>
      <c r="AQ33" s="72" t="str">
        <f t="shared" si="16"/>
        <v/>
      </c>
      <c r="AR33" s="72" t="str">
        <f t="shared" si="16"/>
        <v/>
      </c>
      <c r="AS33" s="72" t="str">
        <f t="shared" si="16"/>
        <v/>
      </c>
      <c r="AT33" s="72" t="str">
        <f t="shared" si="16"/>
        <v/>
      </c>
    </row>
    <row r="34" spans="1:46" ht="45" customHeight="1">
      <c r="A34" s="148"/>
      <c r="B34" s="121"/>
      <c r="C34" s="40"/>
      <c r="D34" s="40"/>
      <c r="E34" s="40"/>
      <c r="F34" s="40"/>
      <c r="G34" s="120"/>
      <c r="H34" s="81"/>
      <c r="I34" s="81"/>
      <c r="J34" s="81"/>
      <c r="K34" s="81"/>
      <c r="L34" s="81"/>
      <c r="M34" s="81"/>
      <c r="N34" s="82"/>
      <c r="Q34" s="80"/>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row>
    <row r="35" spans="1:46" ht="15" customHeight="1">
      <c r="A35" s="148"/>
      <c r="B35" s="121"/>
      <c r="C35" s="122"/>
      <c r="D35" s="122"/>
      <c r="E35" s="122"/>
      <c r="F35" s="122"/>
      <c r="G35" s="120"/>
      <c r="H35" s="81"/>
      <c r="I35" s="81"/>
      <c r="J35" s="81"/>
      <c r="K35" s="81"/>
      <c r="L35" s="81"/>
      <c r="M35" s="81"/>
      <c r="N35" s="82"/>
      <c r="Q35" s="80" t="str">
        <f t="shared" ref="Q35:AF35" si="17">IF(COUNTIF($G35:$N36,Q$2)&gt;0,ROW()+1,"")</f>
        <v/>
      </c>
      <c r="R35" s="72" t="str">
        <f t="shared" si="17"/>
        <v/>
      </c>
      <c r="S35" s="72" t="str">
        <f t="shared" si="17"/>
        <v/>
      </c>
      <c r="T35" s="72" t="str">
        <f t="shared" si="17"/>
        <v/>
      </c>
      <c r="U35" s="72" t="str">
        <f t="shared" si="17"/>
        <v/>
      </c>
      <c r="V35" s="72" t="str">
        <f t="shared" si="17"/>
        <v/>
      </c>
      <c r="W35" s="72" t="str">
        <f t="shared" si="17"/>
        <v/>
      </c>
      <c r="X35" s="72" t="str">
        <f t="shared" si="17"/>
        <v/>
      </c>
      <c r="Y35" s="72" t="str">
        <f t="shared" si="17"/>
        <v/>
      </c>
      <c r="Z35" s="72" t="str">
        <f t="shared" si="17"/>
        <v/>
      </c>
      <c r="AA35" s="72" t="str">
        <f t="shared" si="17"/>
        <v/>
      </c>
      <c r="AB35" s="72" t="str">
        <f t="shared" si="17"/>
        <v/>
      </c>
      <c r="AC35" s="72" t="str">
        <f t="shared" si="17"/>
        <v/>
      </c>
      <c r="AD35" s="72" t="str">
        <f t="shared" si="17"/>
        <v/>
      </c>
      <c r="AE35" s="72" t="str">
        <f t="shared" si="17"/>
        <v/>
      </c>
      <c r="AF35" s="72" t="str">
        <f t="shared" si="17"/>
        <v/>
      </c>
      <c r="AG35" s="72" t="str">
        <f t="shared" ref="AG35:AT35" si="18">IF(COUNTIF($G35:$N36,AG$2)&gt;0,ROW()+1,"")</f>
        <v/>
      </c>
      <c r="AH35" s="72" t="str">
        <f t="shared" si="18"/>
        <v/>
      </c>
      <c r="AI35" s="72" t="str">
        <f t="shared" si="18"/>
        <v/>
      </c>
      <c r="AJ35" s="72" t="str">
        <f t="shared" si="18"/>
        <v/>
      </c>
      <c r="AK35" s="72" t="str">
        <f t="shared" si="18"/>
        <v/>
      </c>
      <c r="AL35" s="72" t="str">
        <f t="shared" si="18"/>
        <v/>
      </c>
      <c r="AM35" s="72" t="str">
        <f t="shared" si="18"/>
        <v/>
      </c>
      <c r="AN35" s="72" t="str">
        <f t="shared" si="18"/>
        <v/>
      </c>
      <c r="AO35" s="72" t="str">
        <f t="shared" si="18"/>
        <v/>
      </c>
      <c r="AP35" s="72" t="str">
        <f t="shared" si="18"/>
        <v/>
      </c>
      <c r="AQ35" s="72" t="str">
        <f t="shared" si="18"/>
        <v/>
      </c>
      <c r="AR35" s="72" t="str">
        <f t="shared" si="18"/>
        <v/>
      </c>
      <c r="AS35" s="72" t="str">
        <f t="shared" si="18"/>
        <v/>
      </c>
      <c r="AT35" s="72" t="str">
        <f t="shared" si="18"/>
        <v/>
      </c>
    </row>
    <row r="36" spans="1:46" ht="45" customHeight="1">
      <c r="A36" s="148"/>
      <c r="B36" s="121"/>
      <c r="C36" s="40"/>
      <c r="D36" s="40"/>
      <c r="E36" s="40"/>
      <c r="F36" s="40"/>
      <c r="G36" s="120"/>
      <c r="H36" s="81"/>
      <c r="I36" s="81"/>
      <c r="J36" s="81"/>
      <c r="K36" s="81"/>
      <c r="L36" s="81"/>
      <c r="M36" s="81"/>
      <c r="N36" s="82"/>
      <c r="Q36" s="80"/>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row>
    <row r="37" spans="1:46" ht="15" customHeight="1">
      <c r="A37" s="148"/>
      <c r="B37" s="121"/>
      <c r="C37" s="122"/>
      <c r="D37" s="122"/>
      <c r="E37" s="122"/>
      <c r="F37" s="122"/>
      <c r="G37" s="120"/>
      <c r="H37" s="81"/>
      <c r="I37" s="81"/>
      <c r="J37" s="81"/>
      <c r="K37" s="81"/>
      <c r="L37" s="81"/>
      <c r="M37" s="81"/>
      <c r="N37" s="82"/>
      <c r="Q37" s="80" t="str">
        <f t="shared" ref="Q37:AF37" si="19">IF(COUNTIF($G37:$N38,Q$2)&gt;0,ROW()+1,"")</f>
        <v/>
      </c>
      <c r="R37" s="72" t="str">
        <f t="shared" si="19"/>
        <v/>
      </c>
      <c r="S37" s="72" t="str">
        <f t="shared" si="19"/>
        <v/>
      </c>
      <c r="T37" s="72" t="str">
        <f t="shared" si="19"/>
        <v/>
      </c>
      <c r="U37" s="72" t="str">
        <f t="shared" si="19"/>
        <v/>
      </c>
      <c r="V37" s="72" t="str">
        <f t="shared" si="19"/>
        <v/>
      </c>
      <c r="W37" s="72" t="str">
        <f t="shared" si="19"/>
        <v/>
      </c>
      <c r="X37" s="72" t="str">
        <f t="shared" si="19"/>
        <v/>
      </c>
      <c r="Y37" s="72" t="str">
        <f t="shared" si="19"/>
        <v/>
      </c>
      <c r="Z37" s="72" t="str">
        <f t="shared" si="19"/>
        <v/>
      </c>
      <c r="AA37" s="72" t="str">
        <f t="shared" si="19"/>
        <v/>
      </c>
      <c r="AB37" s="72" t="str">
        <f t="shared" si="19"/>
        <v/>
      </c>
      <c r="AC37" s="72" t="str">
        <f t="shared" si="19"/>
        <v/>
      </c>
      <c r="AD37" s="72" t="str">
        <f t="shared" si="19"/>
        <v/>
      </c>
      <c r="AE37" s="72" t="str">
        <f t="shared" si="19"/>
        <v/>
      </c>
      <c r="AF37" s="72" t="str">
        <f t="shared" si="19"/>
        <v/>
      </c>
      <c r="AG37" s="72" t="str">
        <f t="shared" ref="AG37:AT37" si="20">IF(COUNTIF($G37:$N38,AG$2)&gt;0,ROW()+1,"")</f>
        <v/>
      </c>
      <c r="AH37" s="72" t="str">
        <f t="shared" si="20"/>
        <v/>
      </c>
      <c r="AI37" s="72" t="str">
        <f t="shared" si="20"/>
        <v/>
      </c>
      <c r="AJ37" s="72" t="str">
        <f t="shared" si="20"/>
        <v/>
      </c>
      <c r="AK37" s="72" t="str">
        <f t="shared" si="20"/>
        <v/>
      </c>
      <c r="AL37" s="72" t="str">
        <f t="shared" si="20"/>
        <v/>
      </c>
      <c r="AM37" s="72" t="str">
        <f t="shared" si="20"/>
        <v/>
      </c>
      <c r="AN37" s="72" t="str">
        <f t="shared" si="20"/>
        <v/>
      </c>
      <c r="AO37" s="72" t="str">
        <f t="shared" si="20"/>
        <v/>
      </c>
      <c r="AP37" s="72" t="str">
        <f t="shared" si="20"/>
        <v/>
      </c>
      <c r="AQ37" s="72" t="str">
        <f t="shared" si="20"/>
        <v/>
      </c>
      <c r="AR37" s="72" t="str">
        <f t="shared" si="20"/>
        <v/>
      </c>
      <c r="AS37" s="72" t="str">
        <f t="shared" si="20"/>
        <v/>
      </c>
      <c r="AT37" s="72" t="str">
        <f t="shared" si="20"/>
        <v/>
      </c>
    </row>
    <row r="38" spans="1:46" ht="45" customHeight="1">
      <c r="A38" s="148"/>
      <c r="B38" s="121"/>
      <c r="C38" s="40"/>
      <c r="D38" s="40"/>
      <c r="E38" s="40"/>
      <c r="F38" s="40"/>
      <c r="G38" s="120"/>
      <c r="H38" s="81"/>
      <c r="I38" s="81"/>
      <c r="J38" s="81"/>
      <c r="K38" s="81"/>
      <c r="L38" s="81"/>
      <c r="M38" s="81"/>
      <c r="N38" s="82"/>
      <c r="Q38" s="80"/>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row>
    <row r="39" spans="1:46" ht="15" customHeight="1">
      <c r="A39" s="148"/>
      <c r="B39" s="121"/>
      <c r="C39" s="122"/>
      <c r="D39" s="122"/>
      <c r="E39" s="122"/>
      <c r="F39" s="122"/>
      <c r="G39" s="120"/>
      <c r="H39" s="81"/>
      <c r="I39" s="81"/>
      <c r="J39" s="81"/>
      <c r="K39" s="81"/>
      <c r="L39" s="81"/>
      <c r="M39" s="81"/>
      <c r="N39" s="82"/>
      <c r="Q39" s="80" t="str">
        <f t="shared" ref="Q39:AF39" si="21">IF(COUNTIF($G39:$N40,Q$2)&gt;0,ROW()+1,"")</f>
        <v/>
      </c>
      <c r="R39" s="72" t="str">
        <f t="shared" si="21"/>
        <v/>
      </c>
      <c r="S39" s="72" t="str">
        <f t="shared" si="21"/>
        <v/>
      </c>
      <c r="T39" s="72" t="str">
        <f t="shared" si="21"/>
        <v/>
      </c>
      <c r="U39" s="72" t="str">
        <f t="shared" si="21"/>
        <v/>
      </c>
      <c r="V39" s="72" t="str">
        <f t="shared" si="21"/>
        <v/>
      </c>
      <c r="W39" s="72" t="str">
        <f t="shared" si="21"/>
        <v/>
      </c>
      <c r="X39" s="72" t="str">
        <f t="shared" si="21"/>
        <v/>
      </c>
      <c r="Y39" s="72" t="str">
        <f t="shared" si="21"/>
        <v/>
      </c>
      <c r="Z39" s="72" t="str">
        <f t="shared" si="21"/>
        <v/>
      </c>
      <c r="AA39" s="72" t="str">
        <f t="shared" si="21"/>
        <v/>
      </c>
      <c r="AB39" s="72" t="str">
        <f t="shared" si="21"/>
        <v/>
      </c>
      <c r="AC39" s="72" t="str">
        <f t="shared" si="21"/>
        <v/>
      </c>
      <c r="AD39" s="72" t="str">
        <f t="shared" si="21"/>
        <v/>
      </c>
      <c r="AE39" s="72" t="str">
        <f t="shared" si="21"/>
        <v/>
      </c>
      <c r="AF39" s="72" t="str">
        <f t="shared" si="21"/>
        <v/>
      </c>
      <c r="AG39" s="72" t="str">
        <f t="shared" ref="AG39:AT39" si="22">IF(COUNTIF($G39:$N40,AG$2)&gt;0,ROW()+1,"")</f>
        <v/>
      </c>
      <c r="AH39" s="72" t="str">
        <f t="shared" si="22"/>
        <v/>
      </c>
      <c r="AI39" s="72" t="str">
        <f t="shared" si="22"/>
        <v/>
      </c>
      <c r="AJ39" s="72" t="str">
        <f t="shared" si="22"/>
        <v/>
      </c>
      <c r="AK39" s="72" t="str">
        <f t="shared" si="22"/>
        <v/>
      </c>
      <c r="AL39" s="72" t="str">
        <f t="shared" si="22"/>
        <v/>
      </c>
      <c r="AM39" s="72" t="str">
        <f t="shared" si="22"/>
        <v/>
      </c>
      <c r="AN39" s="72" t="str">
        <f t="shared" si="22"/>
        <v/>
      </c>
      <c r="AO39" s="72" t="str">
        <f t="shared" si="22"/>
        <v/>
      </c>
      <c r="AP39" s="72" t="str">
        <f t="shared" si="22"/>
        <v/>
      </c>
      <c r="AQ39" s="72" t="str">
        <f t="shared" si="22"/>
        <v/>
      </c>
      <c r="AR39" s="72" t="str">
        <f t="shared" si="22"/>
        <v/>
      </c>
      <c r="AS39" s="72" t="str">
        <f t="shared" si="22"/>
        <v/>
      </c>
      <c r="AT39" s="72" t="str">
        <f t="shared" si="22"/>
        <v/>
      </c>
    </row>
    <row r="40" spans="1:46" ht="45" customHeight="1">
      <c r="A40" s="148"/>
      <c r="B40" s="121"/>
      <c r="C40" s="40"/>
      <c r="D40" s="40"/>
      <c r="E40" s="40"/>
      <c r="F40" s="40"/>
      <c r="G40" s="120"/>
      <c r="H40" s="81"/>
      <c r="I40" s="81"/>
      <c r="J40" s="81"/>
      <c r="K40" s="81"/>
      <c r="L40" s="81"/>
      <c r="M40" s="81"/>
      <c r="N40" s="82"/>
      <c r="Q40" s="80"/>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row>
    <row r="41" spans="1:46" ht="15" customHeight="1">
      <c r="A41" s="148"/>
      <c r="B41" s="121"/>
      <c r="C41" s="122"/>
      <c r="D41" s="122"/>
      <c r="E41" s="122"/>
      <c r="F41" s="122"/>
      <c r="G41" s="120"/>
      <c r="H41" s="81"/>
      <c r="I41" s="81"/>
      <c r="J41" s="81"/>
      <c r="K41" s="81"/>
      <c r="L41" s="81"/>
      <c r="M41" s="81"/>
      <c r="N41" s="82"/>
      <c r="Q41" s="80" t="str">
        <f t="shared" ref="Q41:AF41" si="23">IF(COUNTIF($G41:$N42,Q$2)&gt;0,ROW()+1,"")</f>
        <v/>
      </c>
      <c r="R41" s="72" t="str">
        <f t="shared" si="23"/>
        <v/>
      </c>
      <c r="S41" s="72" t="str">
        <f t="shared" si="23"/>
        <v/>
      </c>
      <c r="T41" s="72" t="str">
        <f t="shared" si="23"/>
        <v/>
      </c>
      <c r="U41" s="72" t="str">
        <f t="shared" si="23"/>
        <v/>
      </c>
      <c r="V41" s="72" t="str">
        <f t="shared" si="23"/>
        <v/>
      </c>
      <c r="W41" s="72" t="str">
        <f t="shared" si="23"/>
        <v/>
      </c>
      <c r="X41" s="72" t="str">
        <f t="shared" si="23"/>
        <v/>
      </c>
      <c r="Y41" s="72" t="str">
        <f t="shared" si="23"/>
        <v/>
      </c>
      <c r="Z41" s="72" t="str">
        <f t="shared" si="23"/>
        <v/>
      </c>
      <c r="AA41" s="72" t="str">
        <f t="shared" si="23"/>
        <v/>
      </c>
      <c r="AB41" s="72" t="str">
        <f t="shared" si="23"/>
        <v/>
      </c>
      <c r="AC41" s="72" t="str">
        <f t="shared" si="23"/>
        <v/>
      </c>
      <c r="AD41" s="72" t="str">
        <f t="shared" si="23"/>
        <v/>
      </c>
      <c r="AE41" s="72" t="str">
        <f t="shared" si="23"/>
        <v/>
      </c>
      <c r="AF41" s="72" t="str">
        <f t="shared" si="23"/>
        <v/>
      </c>
      <c r="AG41" s="72" t="str">
        <f t="shared" ref="AG41:AT41" si="24">IF(COUNTIF($G41:$N42,AG$2)&gt;0,ROW()+1,"")</f>
        <v/>
      </c>
      <c r="AH41" s="72" t="str">
        <f t="shared" si="24"/>
        <v/>
      </c>
      <c r="AI41" s="72" t="str">
        <f t="shared" si="24"/>
        <v/>
      </c>
      <c r="AJ41" s="72" t="str">
        <f t="shared" si="24"/>
        <v/>
      </c>
      <c r="AK41" s="72" t="str">
        <f t="shared" si="24"/>
        <v/>
      </c>
      <c r="AL41" s="72" t="str">
        <f t="shared" si="24"/>
        <v/>
      </c>
      <c r="AM41" s="72" t="str">
        <f t="shared" si="24"/>
        <v/>
      </c>
      <c r="AN41" s="72" t="str">
        <f t="shared" si="24"/>
        <v/>
      </c>
      <c r="AO41" s="72" t="str">
        <f t="shared" si="24"/>
        <v/>
      </c>
      <c r="AP41" s="72" t="str">
        <f t="shared" si="24"/>
        <v/>
      </c>
      <c r="AQ41" s="72" t="str">
        <f t="shared" si="24"/>
        <v/>
      </c>
      <c r="AR41" s="72" t="str">
        <f t="shared" si="24"/>
        <v/>
      </c>
      <c r="AS41" s="72" t="str">
        <f t="shared" si="24"/>
        <v/>
      </c>
      <c r="AT41" s="72" t="str">
        <f t="shared" si="24"/>
        <v/>
      </c>
    </row>
    <row r="42" spans="1:46" ht="45" customHeight="1" thickBot="1">
      <c r="A42" s="149"/>
      <c r="B42" s="135"/>
      <c r="C42" s="41"/>
      <c r="D42" s="41"/>
      <c r="E42" s="41"/>
      <c r="F42" s="41"/>
      <c r="G42" s="129"/>
      <c r="H42" s="126"/>
      <c r="I42" s="126"/>
      <c r="J42" s="126"/>
      <c r="K42" s="126"/>
      <c r="L42" s="126"/>
      <c r="M42" s="126"/>
      <c r="N42" s="127"/>
      <c r="Q42" s="80"/>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row>
    <row r="43" spans="1:46" ht="15" customHeight="1">
      <c r="A43" s="144" t="s">
        <v>296</v>
      </c>
      <c r="B43" s="136" t="s">
        <v>297</v>
      </c>
      <c r="C43" s="137" t="s">
        <v>298</v>
      </c>
      <c r="D43" s="137"/>
      <c r="E43" s="137"/>
      <c r="F43" s="137"/>
      <c r="G43" s="132">
        <v>1</v>
      </c>
      <c r="H43" s="113"/>
      <c r="I43" s="113"/>
      <c r="J43" s="113"/>
      <c r="K43" s="113"/>
      <c r="L43" s="113"/>
      <c r="M43" s="113"/>
      <c r="N43" s="114"/>
      <c r="Q43" s="80">
        <f t="shared" ref="Q43:AF43" si="25">IF(COUNTIF($G43:$N44,Q$2)&gt;0,ROW()+1,"")</f>
        <v>44</v>
      </c>
      <c r="R43" s="72" t="str">
        <f t="shared" si="25"/>
        <v/>
      </c>
      <c r="S43" s="72" t="str">
        <f t="shared" si="25"/>
        <v/>
      </c>
      <c r="T43" s="72" t="str">
        <f t="shared" si="25"/>
        <v/>
      </c>
      <c r="U43" s="72" t="str">
        <f t="shared" si="25"/>
        <v/>
      </c>
      <c r="V43" s="72" t="str">
        <f t="shared" si="25"/>
        <v/>
      </c>
      <c r="W43" s="72" t="str">
        <f t="shared" si="25"/>
        <v/>
      </c>
      <c r="X43" s="72" t="str">
        <f t="shared" si="25"/>
        <v/>
      </c>
      <c r="Y43" s="72" t="str">
        <f t="shared" si="25"/>
        <v/>
      </c>
      <c r="Z43" s="72" t="str">
        <f t="shared" si="25"/>
        <v/>
      </c>
      <c r="AA43" s="72" t="str">
        <f t="shared" si="25"/>
        <v/>
      </c>
      <c r="AB43" s="72" t="str">
        <f t="shared" si="25"/>
        <v/>
      </c>
      <c r="AC43" s="72" t="str">
        <f t="shared" si="25"/>
        <v/>
      </c>
      <c r="AD43" s="72" t="str">
        <f t="shared" si="25"/>
        <v/>
      </c>
      <c r="AE43" s="72" t="str">
        <f t="shared" si="25"/>
        <v/>
      </c>
      <c r="AF43" s="72" t="str">
        <f t="shared" si="25"/>
        <v/>
      </c>
      <c r="AG43" s="72" t="str">
        <f t="shared" ref="AG43:AT43" si="26">IF(COUNTIF($G43:$N44,AG$2)&gt;0,ROW()+1,"")</f>
        <v/>
      </c>
      <c r="AH43" s="72" t="str">
        <f t="shared" si="26"/>
        <v/>
      </c>
      <c r="AI43" s="72" t="str">
        <f t="shared" si="26"/>
        <v/>
      </c>
      <c r="AJ43" s="72" t="str">
        <f t="shared" si="26"/>
        <v/>
      </c>
      <c r="AK43" s="72" t="str">
        <f t="shared" si="26"/>
        <v/>
      </c>
      <c r="AL43" s="72" t="str">
        <f t="shared" si="26"/>
        <v/>
      </c>
      <c r="AM43" s="72" t="str">
        <f t="shared" si="26"/>
        <v/>
      </c>
      <c r="AN43" s="72" t="str">
        <f t="shared" si="26"/>
        <v/>
      </c>
      <c r="AO43" s="72" t="str">
        <f t="shared" si="26"/>
        <v/>
      </c>
      <c r="AP43" s="72" t="str">
        <f t="shared" si="26"/>
        <v/>
      </c>
      <c r="AQ43" s="72" t="str">
        <f t="shared" si="26"/>
        <v/>
      </c>
      <c r="AR43" s="72" t="str">
        <f t="shared" si="26"/>
        <v/>
      </c>
      <c r="AS43" s="72" t="str">
        <f t="shared" si="26"/>
        <v/>
      </c>
      <c r="AT43" s="72" t="str">
        <f t="shared" si="26"/>
        <v/>
      </c>
    </row>
    <row r="44" spans="1:46" ht="45" customHeight="1">
      <c r="A44" s="145"/>
      <c r="B44" s="123"/>
      <c r="C44" s="40" t="s">
        <v>299</v>
      </c>
      <c r="D44" s="40" t="s">
        <v>300</v>
      </c>
      <c r="E44" s="46" t="s">
        <v>301</v>
      </c>
      <c r="F44" s="40" t="s">
        <v>302</v>
      </c>
      <c r="G44" s="120"/>
      <c r="H44" s="81"/>
      <c r="I44" s="81"/>
      <c r="J44" s="81"/>
      <c r="K44" s="81"/>
      <c r="L44" s="81"/>
      <c r="M44" s="81"/>
      <c r="N44" s="82"/>
      <c r="Q44" s="80"/>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row>
    <row r="45" spans="1:46" ht="15" customHeight="1">
      <c r="A45" s="145"/>
      <c r="B45" s="123" t="s">
        <v>303</v>
      </c>
      <c r="C45" s="124" t="s">
        <v>304</v>
      </c>
      <c r="D45" s="124"/>
      <c r="E45" s="124"/>
      <c r="F45" s="124"/>
      <c r="G45" s="120">
        <v>4</v>
      </c>
      <c r="H45" s="81"/>
      <c r="I45" s="81"/>
      <c r="J45" s="81"/>
      <c r="K45" s="81"/>
      <c r="L45" s="81"/>
      <c r="M45" s="81"/>
      <c r="N45" s="82"/>
      <c r="Q45" s="80" t="str">
        <f t="shared" ref="Q45:AF45" si="27">IF(COUNTIF($G45:$N46,Q$2)&gt;0,ROW()+1,"")</f>
        <v/>
      </c>
      <c r="R45" s="72" t="str">
        <f t="shared" si="27"/>
        <v/>
      </c>
      <c r="S45" s="72" t="str">
        <f t="shared" si="27"/>
        <v/>
      </c>
      <c r="T45" s="72">
        <f t="shared" si="27"/>
        <v>46</v>
      </c>
      <c r="U45" s="72" t="str">
        <f t="shared" si="27"/>
        <v/>
      </c>
      <c r="V45" s="72" t="str">
        <f t="shared" si="27"/>
        <v/>
      </c>
      <c r="W45" s="72" t="str">
        <f t="shared" si="27"/>
        <v/>
      </c>
      <c r="X45" s="72" t="str">
        <f t="shared" si="27"/>
        <v/>
      </c>
      <c r="Y45" s="72" t="str">
        <f t="shared" si="27"/>
        <v/>
      </c>
      <c r="Z45" s="72" t="str">
        <f t="shared" si="27"/>
        <v/>
      </c>
      <c r="AA45" s="72" t="str">
        <f t="shared" si="27"/>
        <v/>
      </c>
      <c r="AB45" s="72" t="str">
        <f t="shared" si="27"/>
        <v/>
      </c>
      <c r="AC45" s="72" t="str">
        <f t="shared" si="27"/>
        <v/>
      </c>
      <c r="AD45" s="72" t="str">
        <f t="shared" si="27"/>
        <v/>
      </c>
      <c r="AE45" s="72" t="str">
        <f t="shared" si="27"/>
        <v/>
      </c>
      <c r="AF45" s="72" t="str">
        <f t="shared" si="27"/>
        <v/>
      </c>
      <c r="AG45" s="72" t="str">
        <f t="shared" ref="AG45:AT45" si="28">IF(COUNTIF($G45:$N46,AG$2)&gt;0,ROW()+1,"")</f>
        <v/>
      </c>
      <c r="AH45" s="72" t="str">
        <f t="shared" si="28"/>
        <v/>
      </c>
      <c r="AI45" s="72" t="str">
        <f t="shared" si="28"/>
        <v/>
      </c>
      <c r="AJ45" s="72" t="str">
        <f t="shared" si="28"/>
        <v/>
      </c>
      <c r="AK45" s="72" t="str">
        <f t="shared" si="28"/>
        <v/>
      </c>
      <c r="AL45" s="72" t="str">
        <f t="shared" si="28"/>
        <v/>
      </c>
      <c r="AM45" s="72" t="str">
        <f t="shared" si="28"/>
        <v/>
      </c>
      <c r="AN45" s="72" t="str">
        <f t="shared" si="28"/>
        <v/>
      </c>
      <c r="AO45" s="72" t="str">
        <f t="shared" si="28"/>
        <v/>
      </c>
      <c r="AP45" s="72" t="str">
        <f t="shared" si="28"/>
        <v/>
      </c>
      <c r="AQ45" s="72" t="str">
        <f t="shared" si="28"/>
        <v/>
      </c>
      <c r="AR45" s="72" t="str">
        <f t="shared" si="28"/>
        <v/>
      </c>
      <c r="AS45" s="72" t="str">
        <f t="shared" si="28"/>
        <v/>
      </c>
      <c r="AT45" s="72" t="str">
        <f t="shared" si="28"/>
        <v/>
      </c>
    </row>
    <row r="46" spans="1:46" ht="45" customHeight="1">
      <c r="A46" s="145"/>
      <c r="B46" s="123"/>
      <c r="C46" s="40" t="s">
        <v>305</v>
      </c>
      <c r="D46" s="40" t="s">
        <v>306</v>
      </c>
      <c r="E46" s="40" t="s">
        <v>307</v>
      </c>
      <c r="F46" s="40" t="s">
        <v>308</v>
      </c>
      <c r="G46" s="120"/>
      <c r="H46" s="81"/>
      <c r="I46" s="81"/>
      <c r="J46" s="81"/>
      <c r="K46" s="81"/>
      <c r="L46" s="81"/>
      <c r="M46" s="81"/>
      <c r="N46" s="82"/>
      <c r="Q46" s="80"/>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row>
    <row r="47" spans="1:46" ht="15" customHeight="1">
      <c r="A47" s="145"/>
      <c r="B47" s="123"/>
      <c r="C47" s="124"/>
      <c r="D47" s="124"/>
      <c r="E47" s="124"/>
      <c r="F47" s="124"/>
      <c r="G47" s="120"/>
      <c r="H47" s="81"/>
      <c r="I47" s="81"/>
      <c r="J47" s="81"/>
      <c r="K47" s="81"/>
      <c r="L47" s="81"/>
      <c r="M47" s="81"/>
      <c r="N47" s="82"/>
      <c r="Q47" s="80" t="str">
        <f t="shared" ref="Q47:AF47" si="29">IF(COUNTIF($G47:$N48,Q$2)&gt;0,ROW()+1,"")</f>
        <v/>
      </c>
      <c r="R47" s="72" t="str">
        <f t="shared" si="29"/>
        <v/>
      </c>
      <c r="S47" s="72" t="str">
        <f t="shared" si="29"/>
        <v/>
      </c>
      <c r="T47" s="72" t="str">
        <f t="shared" si="29"/>
        <v/>
      </c>
      <c r="U47" s="72" t="str">
        <f t="shared" si="29"/>
        <v/>
      </c>
      <c r="V47" s="72" t="str">
        <f t="shared" si="29"/>
        <v/>
      </c>
      <c r="W47" s="72" t="str">
        <f t="shared" si="29"/>
        <v/>
      </c>
      <c r="X47" s="72" t="str">
        <f t="shared" si="29"/>
        <v/>
      </c>
      <c r="Y47" s="72" t="str">
        <f t="shared" si="29"/>
        <v/>
      </c>
      <c r="Z47" s="72" t="str">
        <f t="shared" si="29"/>
        <v/>
      </c>
      <c r="AA47" s="72" t="str">
        <f t="shared" si="29"/>
        <v/>
      </c>
      <c r="AB47" s="72" t="str">
        <f t="shared" si="29"/>
        <v/>
      </c>
      <c r="AC47" s="72" t="str">
        <f t="shared" si="29"/>
        <v/>
      </c>
      <c r="AD47" s="72" t="str">
        <f t="shared" si="29"/>
        <v/>
      </c>
      <c r="AE47" s="72" t="str">
        <f t="shared" si="29"/>
        <v/>
      </c>
      <c r="AF47" s="72" t="str">
        <f t="shared" si="29"/>
        <v/>
      </c>
      <c r="AG47" s="72" t="str">
        <f t="shared" ref="AG47:AT47" si="30">IF(COUNTIF($G47:$N48,AG$2)&gt;0,ROW()+1,"")</f>
        <v/>
      </c>
      <c r="AH47" s="72" t="str">
        <f t="shared" si="30"/>
        <v/>
      </c>
      <c r="AI47" s="72" t="str">
        <f t="shared" si="30"/>
        <v/>
      </c>
      <c r="AJ47" s="72" t="str">
        <f t="shared" si="30"/>
        <v/>
      </c>
      <c r="AK47" s="72" t="str">
        <f t="shared" si="30"/>
        <v/>
      </c>
      <c r="AL47" s="72" t="str">
        <f t="shared" si="30"/>
        <v/>
      </c>
      <c r="AM47" s="72" t="str">
        <f t="shared" si="30"/>
        <v/>
      </c>
      <c r="AN47" s="72" t="str">
        <f t="shared" si="30"/>
        <v/>
      </c>
      <c r="AO47" s="72" t="str">
        <f t="shared" si="30"/>
        <v/>
      </c>
      <c r="AP47" s="72" t="str">
        <f t="shared" si="30"/>
        <v/>
      </c>
      <c r="AQ47" s="72" t="str">
        <f t="shared" si="30"/>
        <v/>
      </c>
      <c r="AR47" s="72" t="str">
        <f t="shared" si="30"/>
        <v/>
      </c>
      <c r="AS47" s="72" t="str">
        <f t="shared" si="30"/>
        <v/>
      </c>
      <c r="AT47" s="72" t="str">
        <f t="shared" si="30"/>
        <v/>
      </c>
    </row>
    <row r="48" spans="1:46" ht="45" customHeight="1">
      <c r="A48" s="145"/>
      <c r="B48" s="123"/>
      <c r="C48" s="40"/>
      <c r="D48" s="40"/>
      <c r="E48" s="40"/>
      <c r="F48" s="40"/>
      <c r="G48" s="120"/>
      <c r="H48" s="81"/>
      <c r="I48" s="81"/>
      <c r="J48" s="81"/>
      <c r="K48" s="81"/>
      <c r="L48" s="81"/>
      <c r="M48" s="81"/>
      <c r="N48" s="82"/>
      <c r="Q48" s="80"/>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row>
    <row r="49" spans="1:46" ht="15" customHeight="1">
      <c r="A49" s="145"/>
      <c r="B49" s="123"/>
      <c r="C49" s="124"/>
      <c r="D49" s="124"/>
      <c r="E49" s="124"/>
      <c r="F49" s="124"/>
      <c r="G49" s="120"/>
      <c r="H49" s="81"/>
      <c r="I49" s="81"/>
      <c r="J49" s="81"/>
      <c r="K49" s="81"/>
      <c r="L49" s="81"/>
      <c r="M49" s="81"/>
      <c r="N49" s="82"/>
      <c r="Q49" s="80" t="str">
        <f t="shared" ref="Q49:AF49" si="31">IF(COUNTIF($G49:$N50,Q$2)&gt;0,ROW()+1,"")</f>
        <v/>
      </c>
      <c r="R49" s="72" t="str">
        <f t="shared" si="31"/>
        <v/>
      </c>
      <c r="S49" s="72" t="str">
        <f t="shared" si="31"/>
        <v/>
      </c>
      <c r="T49" s="72" t="str">
        <f t="shared" si="31"/>
        <v/>
      </c>
      <c r="U49" s="72" t="str">
        <f t="shared" si="31"/>
        <v/>
      </c>
      <c r="V49" s="72" t="str">
        <f t="shared" si="31"/>
        <v/>
      </c>
      <c r="W49" s="72" t="str">
        <f t="shared" si="31"/>
        <v/>
      </c>
      <c r="X49" s="72" t="str">
        <f t="shared" si="31"/>
        <v/>
      </c>
      <c r="Y49" s="72" t="str">
        <f t="shared" si="31"/>
        <v/>
      </c>
      <c r="Z49" s="72" t="str">
        <f t="shared" si="31"/>
        <v/>
      </c>
      <c r="AA49" s="72" t="str">
        <f t="shared" si="31"/>
        <v/>
      </c>
      <c r="AB49" s="72" t="str">
        <f t="shared" si="31"/>
        <v/>
      </c>
      <c r="AC49" s="72" t="str">
        <f t="shared" si="31"/>
        <v/>
      </c>
      <c r="AD49" s="72" t="str">
        <f t="shared" si="31"/>
        <v/>
      </c>
      <c r="AE49" s="72" t="str">
        <f t="shared" si="31"/>
        <v/>
      </c>
      <c r="AF49" s="72" t="str">
        <f t="shared" si="31"/>
        <v/>
      </c>
      <c r="AG49" s="72" t="str">
        <f t="shared" ref="AG49:AT49" si="32">IF(COUNTIF($G49:$N50,AG$2)&gt;0,ROW()+1,"")</f>
        <v/>
      </c>
      <c r="AH49" s="72" t="str">
        <f t="shared" si="32"/>
        <v/>
      </c>
      <c r="AI49" s="72" t="str">
        <f t="shared" si="32"/>
        <v/>
      </c>
      <c r="AJ49" s="72" t="str">
        <f t="shared" si="32"/>
        <v/>
      </c>
      <c r="AK49" s="72" t="str">
        <f t="shared" si="32"/>
        <v/>
      </c>
      <c r="AL49" s="72" t="str">
        <f t="shared" si="32"/>
        <v/>
      </c>
      <c r="AM49" s="72" t="str">
        <f t="shared" si="32"/>
        <v/>
      </c>
      <c r="AN49" s="72" t="str">
        <f t="shared" si="32"/>
        <v/>
      </c>
      <c r="AO49" s="72" t="str">
        <f t="shared" si="32"/>
        <v/>
      </c>
      <c r="AP49" s="72" t="str">
        <f t="shared" si="32"/>
        <v/>
      </c>
      <c r="AQ49" s="72" t="str">
        <f t="shared" si="32"/>
        <v/>
      </c>
      <c r="AR49" s="72" t="str">
        <f t="shared" si="32"/>
        <v/>
      </c>
      <c r="AS49" s="72" t="str">
        <f t="shared" si="32"/>
        <v/>
      </c>
      <c r="AT49" s="72" t="str">
        <f t="shared" si="32"/>
        <v/>
      </c>
    </row>
    <row r="50" spans="1:46" ht="45" customHeight="1">
      <c r="A50" s="145"/>
      <c r="B50" s="123"/>
      <c r="C50" s="40"/>
      <c r="D50" s="40"/>
      <c r="E50" s="40"/>
      <c r="F50" s="40"/>
      <c r="G50" s="120"/>
      <c r="H50" s="81"/>
      <c r="I50" s="81"/>
      <c r="J50" s="81"/>
      <c r="K50" s="81"/>
      <c r="L50" s="81"/>
      <c r="M50" s="81"/>
      <c r="N50" s="82"/>
      <c r="Q50" s="80"/>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row>
    <row r="51" spans="1:46" ht="15" customHeight="1">
      <c r="A51" s="145"/>
      <c r="B51" s="123"/>
      <c r="C51" s="124"/>
      <c r="D51" s="124"/>
      <c r="E51" s="124"/>
      <c r="F51" s="124"/>
      <c r="G51" s="120"/>
      <c r="H51" s="81"/>
      <c r="I51" s="81"/>
      <c r="J51" s="81"/>
      <c r="K51" s="81"/>
      <c r="L51" s="81"/>
      <c r="M51" s="81"/>
      <c r="N51" s="82"/>
      <c r="Q51" s="80" t="str">
        <f t="shared" ref="Q51:AF51" si="33">IF(COUNTIF($G51:$N52,Q$2)&gt;0,ROW()+1,"")</f>
        <v/>
      </c>
      <c r="R51" s="72" t="str">
        <f t="shared" si="33"/>
        <v/>
      </c>
      <c r="S51" s="72" t="str">
        <f t="shared" si="33"/>
        <v/>
      </c>
      <c r="T51" s="72" t="str">
        <f t="shared" si="33"/>
        <v/>
      </c>
      <c r="U51" s="72" t="str">
        <f t="shared" si="33"/>
        <v/>
      </c>
      <c r="V51" s="72" t="str">
        <f t="shared" si="33"/>
        <v/>
      </c>
      <c r="W51" s="72" t="str">
        <f t="shared" si="33"/>
        <v/>
      </c>
      <c r="X51" s="72" t="str">
        <f t="shared" si="33"/>
        <v/>
      </c>
      <c r="Y51" s="72" t="str">
        <f t="shared" si="33"/>
        <v/>
      </c>
      <c r="Z51" s="72" t="str">
        <f t="shared" si="33"/>
        <v/>
      </c>
      <c r="AA51" s="72" t="str">
        <f t="shared" si="33"/>
        <v/>
      </c>
      <c r="AB51" s="72" t="str">
        <f t="shared" si="33"/>
        <v/>
      </c>
      <c r="AC51" s="72" t="str">
        <f t="shared" si="33"/>
        <v/>
      </c>
      <c r="AD51" s="72" t="str">
        <f t="shared" si="33"/>
        <v/>
      </c>
      <c r="AE51" s="72" t="str">
        <f t="shared" si="33"/>
        <v/>
      </c>
      <c r="AF51" s="72" t="str">
        <f t="shared" si="33"/>
        <v/>
      </c>
      <c r="AG51" s="72" t="str">
        <f t="shared" ref="AG51:AT51" si="34">IF(COUNTIF($G51:$N52,AG$2)&gt;0,ROW()+1,"")</f>
        <v/>
      </c>
      <c r="AH51" s="72" t="str">
        <f t="shared" si="34"/>
        <v/>
      </c>
      <c r="AI51" s="72" t="str">
        <f t="shared" si="34"/>
        <v/>
      </c>
      <c r="AJ51" s="72" t="str">
        <f t="shared" si="34"/>
        <v/>
      </c>
      <c r="AK51" s="72" t="str">
        <f t="shared" si="34"/>
        <v/>
      </c>
      <c r="AL51" s="72" t="str">
        <f t="shared" si="34"/>
        <v/>
      </c>
      <c r="AM51" s="72" t="str">
        <f t="shared" si="34"/>
        <v/>
      </c>
      <c r="AN51" s="72" t="str">
        <f t="shared" si="34"/>
        <v/>
      </c>
      <c r="AO51" s="72" t="str">
        <f t="shared" si="34"/>
        <v/>
      </c>
      <c r="AP51" s="72" t="str">
        <f t="shared" si="34"/>
        <v/>
      </c>
      <c r="AQ51" s="72" t="str">
        <f t="shared" si="34"/>
        <v/>
      </c>
      <c r="AR51" s="72" t="str">
        <f t="shared" si="34"/>
        <v/>
      </c>
      <c r="AS51" s="72" t="str">
        <f t="shared" si="34"/>
        <v/>
      </c>
      <c r="AT51" s="72" t="str">
        <f t="shared" si="34"/>
        <v/>
      </c>
    </row>
    <row r="52" spans="1:46" ht="45" customHeight="1">
      <c r="A52" s="145"/>
      <c r="B52" s="123"/>
      <c r="C52" s="40"/>
      <c r="D52" s="40"/>
      <c r="E52" s="40"/>
      <c r="F52" s="40"/>
      <c r="G52" s="120"/>
      <c r="H52" s="81"/>
      <c r="I52" s="81"/>
      <c r="J52" s="81"/>
      <c r="K52" s="81"/>
      <c r="L52" s="81"/>
      <c r="M52" s="81"/>
      <c r="N52" s="82"/>
      <c r="Q52" s="80"/>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row>
    <row r="53" spans="1:46" ht="15" customHeight="1">
      <c r="A53" s="145"/>
      <c r="B53" s="123"/>
      <c r="C53" s="124"/>
      <c r="D53" s="124"/>
      <c r="E53" s="124"/>
      <c r="F53" s="124"/>
      <c r="G53" s="120"/>
      <c r="H53" s="81"/>
      <c r="I53" s="81"/>
      <c r="J53" s="81"/>
      <c r="K53" s="81"/>
      <c r="L53" s="81"/>
      <c r="M53" s="81"/>
      <c r="N53" s="82"/>
      <c r="Q53" s="80" t="str">
        <f t="shared" ref="Q53:AF53" si="35">IF(COUNTIF($G53:$N54,Q$2)&gt;0,ROW()+1,"")</f>
        <v/>
      </c>
      <c r="R53" s="72" t="str">
        <f t="shared" si="35"/>
        <v/>
      </c>
      <c r="S53" s="72" t="str">
        <f t="shared" si="35"/>
        <v/>
      </c>
      <c r="T53" s="72" t="str">
        <f t="shared" si="35"/>
        <v/>
      </c>
      <c r="U53" s="72" t="str">
        <f t="shared" si="35"/>
        <v/>
      </c>
      <c r="V53" s="72" t="str">
        <f t="shared" si="35"/>
        <v/>
      </c>
      <c r="W53" s="72" t="str">
        <f t="shared" si="35"/>
        <v/>
      </c>
      <c r="X53" s="72" t="str">
        <f t="shared" si="35"/>
        <v/>
      </c>
      <c r="Y53" s="72" t="str">
        <f t="shared" si="35"/>
        <v/>
      </c>
      <c r="Z53" s="72" t="str">
        <f t="shared" si="35"/>
        <v/>
      </c>
      <c r="AA53" s="72" t="str">
        <f t="shared" si="35"/>
        <v/>
      </c>
      <c r="AB53" s="72" t="str">
        <f t="shared" si="35"/>
        <v/>
      </c>
      <c r="AC53" s="72" t="str">
        <f t="shared" si="35"/>
        <v/>
      </c>
      <c r="AD53" s="72" t="str">
        <f t="shared" si="35"/>
        <v/>
      </c>
      <c r="AE53" s="72" t="str">
        <f t="shared" si="35"/>
        <v/>
      </c>
      <c r="AF53" s="72" t="str">
        <f t="shared" si="35"/>
        <v/>
      </c>
      <c r="AG53" s="72" t="str">
        <f t="shared" ref="AG53:AT53" si="36">IF(COUNTIF($G53:$N54,AG$2)&gt;0,ROW()+1,"")</f>
        <v/>
      </c>
      <c r="AH53" s="72" t="str">
        <f t="shared" si="36"/>
        <v/>
      </c>
      <c r="AI53" s="72" t="str">
        <f t="shared" si="36"/>
        <v/>
      </c>
      <c r="AJ53" s="72" t="str">
        <f t="shared" si="36"/>
        <v/>
      </c>
      <c r="AK53" s="72" t="str">
        <f t="shared" si="36"/>
        <v/>
      </c>
      <c r="AL53" s="72" t="str">
        <f t="shared" si="36"/>
        <v/>
      </c>
      <c r="AM53" s="72" t="str">
        <f t="shared" si="36"/>
        <v/>
      </c>
      <c r="AN53" s="72" t="str">
        <f t="shared" si="36"/>
        <v/>
      </c>
      <c r="AO53" s="72" t="str">
        <f t="shared" si="36"/>
        <v/>
      </c>
      <c r="AP53" s="72" t="str">
        <f t="shared" si="36"/>
        <v/>
      </c>
      <c r="AQ53" s="72" t="str">
        <f t="shared" si="36"/>
        <v/>
      </c>
      <c r="AR53" s="72" t="str">
        <f t="shared" si="36"/>
        <v/>
      </c>
      <c r="AS53" s="72" t="str">
        <f t="shared" si="36"/>
        <v/>
      </c>
      <c r="AT53" s="72" t="str">
        <f t="shared" si="36"/>
        <v/>
      </c>
    </row>
    <row r="54" spans="1:46" ht="45" customHeight="1">
      <c r="A54" s="145"/>
      <c r="B54" s="123"/>
      <c r="C54" s="40"/>
      <c r="D54" s="40"/>
      <c r="E54" s="40"/>
      <c r="F54" s="40"/>
      <c r="G54" s="120"/>
      <c r="H54" s="81"/>
      <c r="I54" s="81"/>
      <c r="J54" s="81"/>
      <c r="K54" s="81"/>
      <c r="L54" s="81"/>
      <c r="M54" s="81"/>
      <c r="N54" s="82"/>
      <c r="Q54" s="80"/>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row>
    <row r="55" spans="1:46" ht="15" customHeight="1">
      <c r="A55" s="145"/>
      <c r="B55" s="123"/>
      <c r="C55" s="124"/>
      <c r="D55" s="124"/>
      <c r="E55" s="124"/>
      <c r="F55" s="124"/>
      <c r="G55" s="120"/>
      <c r="H55" s="81"/>
      <c r="I55" s="81"/>
      <c r="J55" s="81"/>
      <c r="K55" s="81"/>
      <c r="L55" s="81"/>
      <c r="M55" s="81"/>
      <c r="N55" s="82"/>
      <c r="Q55" s="80" t="str">
        <f t="shared" ref="Q55:AF55" si="37">IF(COUNTIF($G55:$N56,Q$2)&gt;0,ROW()+1,"")</f>
        <v/>
      </c>
      <c r="R55" s="72" t="str">
        <f t="shared" si="37"/>
        <v/>
      </c>
      <c r="S55" s="72" t="str">
        <f t="shared" si="37"/>
        <v/>
      </c>
      <c r="T55" s="72" t="str">
        <f t="shared" si="37"/>
        <v/>
      </c>
      <c r="U55" s="72" t="str">
        <f t="shared" si="37"/>
        <v/>
      </c>
      <c r="V55" s="72" t="str">
        <f t="shared" si="37"/>
        <v/>
      </c>
      <c r="W55" s="72" t="str">
        <f t="shared" si="37"/>
        <v/>
      </c>
      <c r="X55" s="72" t="str">
        <f t="shared" si="37"/>
        <v/>
      </c>
      <c r="Y55" s="72" t="str">
        <f t="shared" si="37"/>
        <v/>
      </c>
      <c r="Z55" s="72" t="str">
        <f t="shared" si="37"/>
        <v/>
      </c>
      <c r="AA55" s="72" t="str">
        <f t="shared" si="37"/>
        <v/>
      </c>
      <c r="AB55" s="72" t="str">
        <f t="shared" si="37"/>
        <v/>
      </c>
      <c r="AC55" s="72" t="str">
        <f t="shared" si="37"/>
        <v/>
      </c>
      <c r="AD55" s="72" t="str">
        <f t="shared" si="37"/>
        <v/>
      </c>
      <c r="AE55" s="72" t="str">
        <f t="shared" si="37"/>
        <v/>
      </c>
      <c r="AF55" s="72" t="str">
        <f t="shared" si="37"/>
        <v/>
      </c>
      <c r="AG55" s="72" t="str">
        <f t="shared" ref="AG55:AT55" si="38">IF(COUNTIF($G55:$N56,AG$2)&gt;0,ROW()+1,"")</f>
        <v/>
      </c>
      <c r="AH55" s="72" t="str">
        <f t="shared" si="38"/>
        <v/>
      </c>
      <c r="AI55" s="72" t="str">
        <f t="shared" si="38"/>
        <v/>
      </c>
      <c r="AJ55" s="72" t="str">
        <f t="shared" si="38"/>
        <v/>
      </c>
      <c r="AK55" s="72" t="str">
        <f t="shared" si="38"/>
        <v/>
      </c>
      <c r="AL55" s="72" t="str">
        <f t="shared" si="38"/>
        <v/>
      </c>
      <c r="AM55" s="72" t="str">
        <f t="shared" si="38"/>
        <v/>
      </c>
      <c r="AN55" s="72" t="str">
        <f t="shared" si="38"/>
        <v/>
      </c>
      <c r="AO55" s="72" t="str">
        <f t="shared" si="38"/>
        <v/>
      </c>
      <c r="AP55" s="72" t="str">
        <f t="shared" si="38"/>
        <v/>
      </c>
      <c r="AQ55" s="72" t="str">
        <f t="shared" si="38"/>
        <v/>
      </c>
      <c r="AR55" s="72" t="str">
        <f t="shared" si="38"/>
        <v/>
      </c>
      <c r="AS55" s="72" t="str">
        <f t="shared" si="38"/>
        <v/>
      </c>
      <c r="AT55" s="72" t="str">
        <f t="shared" si="38"/>
        <v/>
      </c>
    </row>
    <row r="56" spans="1:46" ht="45" customHeight="1">
      <c r="A56" s="145"/>
      <c r="B56" s="123"/>
      <c r="C56" s="40"/>
      <c r="D56" s="40"/>
      <c r="E56" s="40"/>
      <c r="F56" s="40"/>
      <c r="G56" s="120"/>
      <c r="H56" s="81"/>
      <c r="I56" s="81"/>
      <c r="J56" s="81"/>
      <c r="K56" s="81"/>
      <c r="L56" s="81"/>
      <c r="M56" s="81"/>
      <c r="N56" s="82"/>
      <c r="Q56" s="80"/>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row>
    <row r="57" spans="1:46" ht="15" customHeight="1">
      <c r="A57" s="145"/>
      <c r="B57" s="123"/>
      <c r="C57" s="124"/>
      <c r="D57" s="124"/>
      <c r="E57" s="124"/>
      <c r="F57" s="124"/>
      <c r="G57" s="120"/>
      <c r="H57" s="81"/>
      <c r="I57" s="81"/>
      <c r="J57" s="81"/>
      <c r="K57" s="81"/>
      <c r="L57" s="81"/>
      <c r="M57" s="81"/>
      <c r="N57" s="82"/>
      <c r="Q57" s="80" t="str">
        <f t="shared" ref="Q57:AF57" si="39">IF(COUNTIF($G57:$N58,Q$2)&gt;0,ROW()+1,"")</f>
        <v/>
      </c>
      <c r="R57" s="72" t="str">
        <f t="shared" si="39"/>
        <v/>
      </c>
      <c r="S57" s="72" t="str">
        <f t="shared" si="39"/>
        <v/>
      </c>
      <c r="T57" s="72" t="str">
        <f t="shared" si="39"/>
        <v/>
      </c>
      <c r="U57" s="72" t="str">
        <f t="shared" si="39"/>
        <v/>
      </c>
      <c r="V57" s="72" t="str">
        <f t="shared" si="39"/>
        <v/>
      </c>
      <c r="W57" s="72" t="str">
        <f t="shared" si="39"/>
        <v/>
      </c>
      <c r="X57" s="72" t="str">
        <f t="shared" si="39"/>
        <v/>
      </c>
      <c r="Y57" s="72" t="str">
        <f t="shared" si="39"/>
        <v/>
      </c>
      <c r="Z57" s="72" t="str">
        <f t="shared" si="39"/>
        <v/>
      </c>
      <c r="AA57" s="72" t="str">
        <f t="shared" si="39"/>
        <v/>
      </c>
      <c r="AB57" s="72" t="str">
        <f t="shared" si="39"/>
        <v/>
      </c>
      <c r="AC57" s="72" t="str">
        <f t="shared" si="39"/>
        <v/>
      </c>
      <c r="AD57" s="72" t="str">
        <f t="shared" si="39"/>
        <v/>
      </c>
      <c r="AE57" s="72" t="str">
        <f t="shared" si="39"/>
        <v/>
      </c>
      <c r="AF57" s="72" t="str">
        <f t="shared" si="39"/>
        <v/>
      </c>
      <c r="AG57" s="72" t="str">
        <f t="shared" ref="AG57:AT57" si="40">IF(COUNTIF($G57:$N58,AG$2)&gt;0,ROW()+1,"")</f>
        <v/>
      </c>
      <c r="AH57" s="72" t="str">
        <f t="shared" si="40"/>
        <v/>
      </c>
      <c r="AI57" s="72" t="str">
        <f t="shared" si="40"/>
        <v/>
      </c>
      <c r="AJ57" s="72" t="str">
        <f t="shared" si="40"/>
        <v/>
      </c>
      <c r="AK57" s="72" t="str">
        <f t="shared" si="40"/>
        <v/>
      </c>
      <c r="AL57" s="72" t="str">
        <f t="shared" si="40"/>
        <v/>
      </c>
      <c r="AM57" s="72" t="str">
        <f t="shared" si="40"/>
        <v/>
      </c>
      <c r="AN57" s="72" t="str">
        <f t="shared" si="40"/>
        <v/>
      </c>
      <c r="AO57" s="72" t="str">
        <f t="shared" si="40"/>
        <v/>
      </c>
      <c r="AP57" s="72" t="str">
        <f t="shared" si="40"/>
        <v/>
      </c>
      <c r="AQ57" s="72" t="str">
        <f t="shared" si="40"/>
        <v/>
      </c>
      <c r="AR57" s="72" t="str">
        <f t="shared" si="40"/>
        <v/>
      </c>
      <c r="AS57" s="72" t="str">
        <f t="shared" si="40"/>
        <v/>
      </c>
      <c r="AT57" s="72" t="str">
        <f t="shared" si="40"/>
        <v/>
      </c>
    </row>
    <row r="58" spans="1:46" ht="45" customHeight="1">
      <c r="A58" s="145"/>
      <c r="B58" s="123"/>
      <c r="C58" s="40"/>
      <c r="D58" s="40"/>
      <c r="E58" s="40"/>
      <c r="F58" s="40"/>
      <c r="G58" s="120"/>
      <c r="H58" s="81"/>
      <c r="I58" s="81"/>
      <c r="J58" s="81"/>
      <c r="K58" s="81"/>
      <c r="L58" s="81"/>
      <c r="M58" s="81"/>
      <c r="N58" s="82"/>
      <c r="Q58" s="80"/>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row>
    <row r="59" spans="1:46" ht="15" customHeight="1">
      <c r="A59" s="145"/>
      <c r="B59" s="123"/>
      <c r="C59" s="124"/>
      <c r="D59" s="124"/>
      <c r="E59" s="124"/>
      <c r="F59" s="124"/>
      <c r="G59" s="120"/>
      <c r="H59" s="81"/>
      <c r="I59" s="81"/>
      <c r="J59" s="81"/>
      <c r="K59" s="81"/>
      <c r="L59" s="81"/>
      <c r="M59" s="81"/>
      <c r="N59" s="82"/>
      <c r="Q59" s="80" t="str">
        <f t="shared" ref="Q59:AF59" si="41">IF(COUNTIF($G59:$N60,Q$2)&gt;0,ROW()+1,"")</f>
        <v/>
      </c>
      <c r="R59" s="72" t="str">
        <f t="shared" si="41"/>
        <v/>
      </c>
      <c r="S59" s="72" t="str">
        <f t="shared" si="41"/>
        <v/>
      </c>
      <c r="T59" s="72" t="str">
        <f t="shared" si="41"/>
        <v/>
      </c>
      <c r="U59" s="72" t="str">
        <f t="shared" si="41"/>
        <v/>
      </c>
      <c r="V59" s="72" t="str">
        <f t="shared" si="41"/>
        <v/>
      </c>
      <c r="W59" s="72" t="str">
        <f t="shared" si="41"/>
        <v/>
      </c>
      <c r="X59" s="72" t="str">
        <f t="shared" si="41"/>
        <v/>
      </c>
      <c r="Y59" s="72" t="str">
        <f t="shared" si="41"/>
        <v/>
      </c>
      <c r="Z59" s="72" t="str">
        <f t="shared" si="41"/>
        <v/>
      </c>
      <c r="AA59" s="72" t="str">
        <f t="shared" si="41"/>
        <v/>
      </c>
      <c r="AB59" s="72" t="str">
        <f t="shared" si="41"/>
        <v/>
      </c>
      <c r="AC59" s="72" t="str">
        <f t="shared" si="41"/>
        <v/>
      </c>
      <c r="AD59" s="72" t="str">
        <f t="shared" si="41"/>
        <v/>
      </c>
      <c r="AE59" s="72" t="str">
        <f t="shared" si="41"/>
        <v/>
      </c>
      <c r="AF59" s="72" t="str">
        <f t="shared" si="41"/>
        <v/>
      </c>
      <c r="AG59" s="72" t="str">
        <f t="shared" ref="AG59:AT59" si="42">IF(COUNTIF($G59:$N60,AG$2)&gt;0,ROW()+1,"")</f>
        <v/>
      </c>
      <c r="AH59" s="72" t="str">
        <f t="shared" si="42"/>
        <v/>
      </c>
      <c r="AI59" s="72" t="str">
        <f t="shared" si="42"/>
        <v/>
      </c>
      <c r="AJ59" s="72" t="str">
        <f t="shared" si="42"/>
        <v/>
      </c>
      <c r="AK59" s="72" t="str">
        <f t="shared" si="42"/>
        <v/>
      </c>
      <c r="AL59" s="72" t="str">
        <f t="shared" si="42"/>
        <v/>
      </c>
      <c r="AM59" s="72" t="str">
        <f t="shared" si="42"/>
        <v/>
      </c>
      <c r="AN59" s="72" t="str">
        <f t="shared" si="42"/>
        <v/>
      </c>
      <c r="AO59" s="72" t="str">
        <f t="shared" si="42"/>
        <v/>
      </c>
      <c r="AP59" s="72" t="str">
        <f t="shared" si="42"/>
        <v/>
      </c>
      <c r="AQ59" s="72" t="str">
        <f t="shared" si="42"/>
        <v/>
      </c>
      <c r="AR59" s="72" t="str">
        <f t="shared" si="42"/>
        <v/>
      </c>
      <c r="AS59" s="72" t="str">
        <f t="shared" si="42"/>
        <v/>
      </c>
      <c r="AT59" s="72" t="str">
        <f t="shared" si="42"/>
        <v/>
      </c>
    </row>
    <row r="60" spans="1:46" ht="45" customHeight="1">
      <c r="A60" s="145"/>
      <c r="B60" s="123"/>
      <c r="C60" s="40"/>
      <c r="D60" s="40"/>
      <c r="E60" s="40"/>
      <c r="F60" s="40"/>
      <c r="G60" s="120"/>
      <c r="H60" s="81"/>
      <c r="I60" s="81"/>
      <c r="J60" s="81"/>
      <c r="K60" s="81"/>
      <c r="L60" s="81"/>
      <c r="M60" s="81"/>
      <c r="N60" s="82"/>
      <c r="Q60" s="80"/>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row>
    <row r="61" spans="1:46" ht="15" customHeight="1">
      <c r="A61" s="145"/>
      <c r="B61" s="123"/>
      <c r="C61" s="124"/>
      <c r="D61" s="124"/>
      <c r="E61" s="124"/>
      <c r="F61" s="124"/>
      <c r="G61" s="120"/>
      <c r="H61" s="81"/>
      <c r="I61" s="81"/>
      <c r="J61" s="81"/>
      <c r="K61" s="81"/>
      <c r="L61" s="81"/>
      <c r="M61" s="81"/>
      <c r="N61" s="82"/>
      <c r="Q61" s="80" t="str">
        <f t="shared" ref="Q61:AF61" si="43">IF(COUNTIF($G61:$N62,Q$2)&gt;0,ROW()+1,"")</f>
        <v/>
      </c>
      <c r="R61" s="72" t="str">
        <f t="shared" si="43"/>
        <v/>
      </c>
      <c r="S61" s="72" t="str">
        <f t="shared" si="43"/>
        <v/>
      </c>
      <c r="T61" s="72" t="str">
        <f t="shared" si="43"/>
        <v/>
      </c>
      <c r="U61" s="72" t="str">
        <f t="shared" si="43"/>
        <v/>
      </c>
      <c r="V61" s="72" t="str">
        <f t="shared" si="43"/>
        <v/>
      </c>
      <c r="W61" s="72" t="str">
        <f t="shared" si="43"/>
        <v/>
      </c>
      <c r="X61" s="72" t="str">
        <f t="shared" si="43"/>
        <v/>
      </c>
      <c r="Y61" s="72" t="str">
        <f t="shared" si="43"/>
        <v/>
      </c>
      <c r="Z61" s="72" t="str">
        <f t="shared" si="43"/>
        <v/>
      </c>
      <c r="AA61" s="72" t="str">
        <f t="shared" si="43"/>
        <v/>
      </c>
      <c r="AB61" s="72" t="str">
        <f t="shared" si="43"/>
        <v/>
      </c>
      <c r="AC61" s="72" t="str">
        <f t="shared" si="43"/>
        <v/>
      </c>
      <c r="AD61" s="72" t="str">
        <f t="shared" si="43"/>
        <v/>
      </c>
      <c r="AE61" s="72" t="str">
        <f t="shared" si="43"/>
        <v/>
      </c>
      <c r="AF61" s="72" t="str">
        <f t="shared" si="43"/>
        <v/>
      </c>
      <c r="AG61" s="72" t="str">
        <f t="shared" ref="AG61:AT61" si="44">IF(COUNTIF($G61:$N62,AG$2)&gt;0,ROW()+1,"")</f>
        <v/>
      </c>
      <c r="AH61" s="72" t="str">
        <f t="shared" si="44"/>
        <v/>
      </c>
      <c r="AI61" s="72" t="str">
        <f t="shared" si="44"/>
        <v/>
      </c>
      <c r="AJ61" s="72" t="str">
        <f t="shared" si="44"/>
        <v/>
      </c>
      <c r="AK61" s="72" t="str">
        <f t="shared" si="44"/>
        <v/>
      </c>
      <c r="AL61" s="72" t="str">
        <f t="shared" si="44"/>
        <v/>
      </c>
      <c r="AM61" s="72" t="str">
        <f t="shared" si="44"/>
        <v/>
      </c>
      <c r="AN61" s="72" t="str">
        <f t="shared" si="44"/>
        <v/>
      </c>
      <c r="AO61" s="72" t="str">
        <f t="shared" si="44"/>
        <v/>
      </c>
      <c r="AP61" s="72" t="str">
        <f t="shared" si="44"/>
        <v/>
      </c>
      <c r="AQ61" s="72" t="str">
        <f t="shared" si="44"/>
        <v/>
      </c>
      <c r="AR61" s="72" t="str">
        <f t="shared" si="44"/>
        <v/>
      </c>
      <c r="AS61" s="72" t="str">
        <f t="shared" si="44"/>
        <v/>
      </c>
      <c r="AT61" s="72" t="str">
        <f t="shared" si="44"/>
        <v/>
      </c>
    </row>
    <row r="62" spans="1:46" ht="45" customHeight="1">
      <c r="A62" s="145"/>
      <c r="B62" s="123"/>
      <c r="C62" s="40"/>
      <c r="D62" s="40"/>
      <c r="E62" s="40"/>
      <c r="F62" s="40"/>
      <c r="G62" s="120"/>
      <c r="H62" s="81"/>
      <c r="I62" s="81"/>
      <c r="J62" s="81"/>
      <c r="K62" s="81"/>
      <c r="L62" s="81"/>
      <c r="M62" s="81"/>
      <c r="N62" s="82"/>
      <c r="Q62" s="80"/>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row>
    <row r="63" spans="1:46" ht="15" customHeight="1">
      <c r="A63" s="145"/>
      <c r="B63" s="123"/>
      <c r="C63" s="124"/>
      <c r="D63" s="124"/>
      <c r="E63" s="124"/>
      <c r="F63" s="124"/>
      <c r="G63" s="120"/>
      <c r="H63" s="81"/>
      <c r="I63" s="81"/>
      <c r="J63" s="81"/>
      <c r="K63" s="81"/>
      <c r="L63" s="81"/>
      <c r="M63" s="81"/>
      <c r="N63" s="82"/>
      <c r="Q63" s="80" t="str">
        <f t="shared" ref="Q63:AF63" si="45">IF(COUNTIF($G63:$N64,Q$2)&gt;0,ROW()+1,"")</f>
        <v/>
      </c>
      <c r="R63" s="72" t="str">
        <f t="shared" si="45"/>
        <v/>
      </c>
      <c r="S63" s="72" t="str">
        <f t="shared" si="45"/>
        <v/>
      </c>
      <c r="T63" s="72" t="str">
        <f t="shared" si="45"/>
        <v/>
      </c>
      <c r="U63" s="72" t="str">
        <f t="shared" si="45"/>
        <v/>
      </c>
      <c r="V63" s="72" t="str">
        <f t="shared" si="45"/>
        <v/>
      </c>
      <c r="W63" s="72" t="str">
        <f t="shared" si="45"/>
        <v/>
      </c>
      <c r="X63" s="72" t="str">
        <f t="shared" si="45"/>
        <v/>
      </c>
      <c r="Y63" s="72" t="str">
        <f t="shared" si="45"/>
        <v/>
      </c>
      <c r="Z63" s="72" t="str">
        <f t="shared" si="45"/>
        <v/>
      </c>
      <c r="AA63" s="72" t="str">
        <f t="shared" si="45"/>
        <v/>
      </c>
      <c r="AB63" s="72" t="str">
        <f t="shared" si="45"/>
        <v/>
      </c>
      <c r="AC63" s="72" t="str">
        <f t="shared" si="45"/>
        <v/>
      </c>
      <c r="AD63" s="72" t="str">
        <f t="shared" si="45"/>
        <v/>
      </c>
      <c r="AE63" s="72" t="str">
        <f t="shared" si="45"/>
        <v/>
      </c>
      <c r="AF63" s="72" t="str">
        <f t="shared" si="45"/>
        <v/>
      </c>
      <c r="AG63" s="72" t="str">
        <f t="shared" ref="AG63:AT63" si="46">IF(COUNTIF($G63:$N64,AG$2)&gt;0,ROW()+1,"")</f>
        <v/>
      </c>
      <c r="AH63" s="72" t="str">
        <f t="shared" si="46"/>
        <v/>
      </c>
      <c r="AI63" s="72" t="str">
        <f t="shared" si="46"/>
        <v/>
      </c>
      <c r="AJ63" s="72" t="str">
        <f t="shared" si="46"/>
        <v/>
      </c>
      <c r="AK63" s="72" t="str">
        <f t="shared" si="46"/>
        <v/>
      </c>
      <c r="AL63" s="72" t="str">
        <f t="shared" si="46"/>
        <v/>
      </c>
      <c r="AM63" s="72" t="str">
        <f t="shared" si="46"/>
        <v/>
      </c>
      <c r="AN63" s="72" t="str">
        <f t="shared" si="46"/>
        <v/>
      </c>
      <c r="AO63" s="72" t="str">
        <f t="shared" si="46"/>
        <v/>
      </c>
      <c r="AP63" s="72" t="str">
        <f t="shared" si="46"/>
        <v/>
      </c>
      <c r="AQ63" s="72" t="str">
        <f t="shared" si="46"/>
        <v/>
      </c>
      <c r="AR63" s="72" t="str">
        <f t="shared" si="46"/>
        <v/>
      </c>
      <c r="AS63" s="72" t="str">
        <f t="shared" si="46"/>
        <v/>
      </c>
      <c r="AT63" s="72" t="str">
        <f t="shared" si="46"/>
        <v/>
      </c>
    </row>
    <row r="64" spans="1:46" ht="45" customHeight="1" thickBot="1">
      <c r="A64" s="146"/>
      <c r="B64" s="125"/>
      <c r="C64" s="41"/>
      <c r="D64" s="41"/>
      <c r="E64" s="41"/>
      <c r="F64" s="41"/>
      <c r="G64" s="129"/>
      <c r="H64" s="126"/>
      <c r="I64" s="126"/>
      <c r="J64" s="126"/>
      <c r="K64" s="126"/>
      <c r="L64" s="126"/>
      <c r="M64" s="126"/>
      <c r="N64" s="127"/>
      <c r="Q64" s="80"/>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row>
    <row r="67" spans="16:46">
      <c r="P67" s="15"/>
      <c r="Q67" s="15">
        <f>COUNT(Q3:Q64)</f>
        <v>3</v>
      </c>
      <c r="R67" s="15">
        <f t="shared" ref="R67:AT67" si="47">COUNT(R3:R64)</f>
        <v>1</v>
      </c>
      <c r="S67" s="15">
        <f t="shared" si="47"/>
        <v>1</v>
      </c>
      <c r="T67" s="15">
        <f t="shared" si="47"/>
        <v>2</v>
      </c>
      <c r="U67" s="15">
        <f t="shared" si="47"/>
        <v>2</v>
      </c>
      <c r="V67" s="15">
        <f t="shared" si="47"/>
        <v>0</v>
      </c>
      <c r="W67" s="15">
        <f t="shared" si="47"/>
        <v>0</v>
      </c>
      <c r="X67" s="15">
        <f t="shared" si="47"/>
        <v>0</v>
      </c>
      <c r="Y67" s="15">
        <f t="shared" si="47"/>
        <v>0</v>
      </c>
      <c r="Z67" s="15">
        <f t="shared" si="47"/>
        <v>0</v>
      </c>
      <c r="AA67" s="15">
        <f t="shared" si="47"/>
        <v>0</v>
      </c>
      <c r="AB67" s="15">
        <f t="shared" si="47"/>
        <v>0</v>
      </c>
      <c r="AC67" s="15">
        <f t="shared" si="47"/>
        <v>0</v>
      </c>
      <c r="AD67" s="15">
        <f t="shared" si="47"/>
        <v>0</v>
      </c>
      <c r="AE67" s="15">
        <f t="shared" si="47"/>
        <v>0</v>
      </c>
      <c r="AF67" s="15">
        <f t="shared" si="47"/>
        <v>0</v>
      </c>
      <c r="AG67" s="15">
        <f t="shared" si="47"/>
        <v>0</v>
      </c>
      <c r="AH67" s="15">
        <f t="shared" si="47"/>
        <v>0</v>
      </c>
      <c r="AI67" s="15">
        <f t="shared" si="47"/>
        <v>0</v>
      </c>
      <c r="AJ67" s="15">
        <f t="shared" si="47"/>
        <v>0</v>
      </c>
      <c r="AK67" s="15">
        <f t="shared" si="47"/>
        <v>0</v>
      </c>
      <c r="AL67" s="15">
        <f t="shared" si="47"/>
        <v>0</v>
      </c>
      <c r="AM67" s="15">
        <f t="shared" si="47"/>
        <v>0</v>
      </c>
      <c r="AN67" s="15">
        <f t="shared" si="47"/>
        <v>0</v>
      </c>
      <c r="AO67" s="15">
        <f t="shared" si="47"/>
        <v>0</v>
      </c>
      <c r="AP67" s="15">
        <f t="shared" si="47"/>
        <v>0</v>
      </c>
      <c r="AQ67" s="15">
        <f t="shared" si="47"/>
        <v>0</v>
      </c>
      <c r="AR67" s="15">
        <f t="shared" si="47"/>
        <v>0</v>
      </c>
      <c r="AS67" s="15">
        <f t="shared" si="47"/>
        <v>0</v>
      </c>
      <c r="AT67" s="15">
        <f t="shared" si="47"/>
        <v>0</v>
      </c>
    </row>
    <row r="68" spans="16:46">
      <c r="P68" s="15">
        <v>1</v>
      </c>
      <c r="Q68" s="15">
        <f t="shared" ref="Q68:Q73" si="48" xml:space="preserve"> IF(Q$67&gt;$P68-1,SMALL(Q$3:Q$64,$P68),0)</f>
        <v>4</v>
      </c>
      <c r="R68" s="15">
        <f t="shared" ref="R68:AT73" si="49" xml:space="preserve"> IF(R$67&gt;$P68-1,SMALL(R$3:R$64,$P68),0)</f>
        <v>26</v>
      </c>
      <c r="S68" s="15">
        <f t="shared" si="49"/>
        <v>6</v>
      </c>
      <c r="T68" s="15">
        <f t="shared" si="49"/>
        <v>24</v>
      </c>
      <c r="U68" s="15">
        <f t="shared" si="49"/>
        <v>6</v>
      </c>
      <c r="V68" s="15">
        <f t="shared" si="49"/>
        <v>0</v>
      </c>
      <c r="W68" s="15">
        <f t="shared" si="49"/>
        <v>0</v>
      </c>
      <c r="X68" s="15">
        <f t="shared" si="49"/>
        <v>0</v>
      </c>
      <c r="Y68" s="15">
        <f t="shared" si="49"/>
        <v>0</v>
      </c>
      <c r="Z68" s="15">
        <f t="shared" si="49"/>
        <v>0</v>
      </c>
      <c r="AA68" s="15">
        <f t="shared" si="49"/>
        <v>0</v>
      </c>
      <c r="AB68" s="15">
        <f t="shared" si="49"/>
        <v>0</v>
      </c>
      <c r="AC68" s="15">
        <f t="shared" si="49"/>
        <v>0</v>
      </c>
      <c r="AD68" s="15">
        <f t="shared" si="49"/>
        <v>0</v>
      </c>
      <c r="AE68" s="15">
        <f t="shared" si="49"/>
        <v>0</v>
      </c>
      <c r="AF68" s="15">
        <f t="shared" si="49"/>
        <v>0</v>
      </c>
      <c r="AG68" s="15">
        <f t="shared" si="49"/>
        <v>0</v>
      </c>
      <c r="AH68" s="15">
        <f t="shared" si="49"/>
        <v>0</v>
      </c>
      <c r="AI68" s="15">
        <f t="shared" si="49"/>
        <v>0</v>
      </c>
      <c r="AJ68" s="15">
        <f t="shared" si="49"/>
        <v>0</v>
      </c>
      <c r="AK68" s="15">
        <f t="shared" si="49"/>
        <v>0</v>
      </c>
      <c r="AL68" s="15">
        <f t="shared" si="49"/>
        <v>0</v>
      </c>
      <c r="AM68" s="15">
        <f t="shared" si="49"/>
        <v>0</v>
      </c>
      <c r="AN68" s="15">
        <f t="shared" si="49"/>
        <v>0</v>
      </c>
      <c r="AO68" s="15">
        <f t="shared" si="49"/>
        <v>0</v>
      </c>
      <c r="AP68" s="15">
        <f t="shared" si="49"/>
        <v>0</v>
      </c>
      <c r="AQ68" s="15">
        <f t="shared" si="49"/>
        <v>0</v>
      </c>
      <c r="AR68" s="15">
        <f t="shared" si="49"/>
        <v>0</v>
      </c>
      <c r="AS68" s="15">
        <f t="shared" si="49"/>
        <v>0</v>
      </c>
      <c r="AT68" s="15">
        <f t="shared" si="49"/>
        <v>0</v>
      </c>
    </row>
    <row r="69" spans="16:46">
      <c r="P69" s="15">
        <v>2</v>
      </c>
      <c r="Q69" s="15">
        <f t="shared" si="48"/>
        <v>24</v>
      </c>
      <c r="R69" s="15">
        <f t="shared" si="49"/>
        <v>0</v>
      </c>
      <c r="S69" s="15">
        <f t="shared" si="49"/>
        <v>0</v>
      </c>
      <c r="T69" s="15">
        <f t="shared" si="49"/>
        <v>46</v>
      </c>
      <c r="U69" s="15">
        <f t="shared" si="49"/>
        <v>26</v>
      </c>
      <c r="V69" s="15">
        <f t="shared" si="49"/>
        <v>0</v>
      </c>
      <c r="W69" s="15">
        <f t="shared" si="49"/>
        <v>0</v>
      </c>
      <c r="X69" s="15">
        <f t="shared" si="49"/>
        <v>0</v>
      </c>
      <c r="Y69" s="15">
        <f t="shared" si="49"/>
        <v>0</v>
      </c>
      <c r="Z69" s="15">
        <f t="shared" si="49"/>
        <v>0</v>
      </c>
      <c r="AA69" s="15">
        <f t="shared" si="49"/>
        <v>0</v>
      </c>
      <c r="AB69" s="15">
        <f t="shared" si="49"/>
        <v>0</v>
      </c>
      <c r="AC69" s="15">
        <f t="shared" si="49"/>
        <v>0</v>
      </c>
      <c r="AD69" s="15">
        <f t="shared" si="49"/>
        <v>0</v>
      </c>
      <c r="AE69" s="15">
        <f t="shared" si="49"/>
        <v>0</v>
      </c>
      <c r="AF69" s="15">
        <f t="shared" si="49"/>
        <v>0</v>
      </c>
      <c r="AG69" s="15">
        <f t="shared" si="49"/>
        <v>0</v>
      </c>
      <c r="AH69" s="15">
        <f t="shared" si="49"/>
        <v>0</v>
      </c>
      <c r="AI69" s="15">
        <f t="shared" si="49"/>
        <v>0</v>
      </c>
      <c r="AJ69" s="15">
        <f t="shared" si="49"/>
        <v>0</v>
      </c>
      <c r="AK69" s="15">
        <f t="shared" si="49"/>
        <v>0</v>
      </c>
      <c r="AL69" s="15">
        <f t="shared" si="49"/>
        <v>0</v>
      </c>
      <c r="AM69" s="15">
        <f t="shared" si="49"/>
        <v>0</v>
      </c>
      <c r="AN69" s="15">
        <f t="shared" si="49"/>
        <v>0</v>
      </c>
      <c r="AO69" s="15">
        <f t="shared" si="49"/>
        <v>0</v>
      </c>
      <c r="AP69" s="15">
        <f t="shared" si="49"/>
        <v>0</v>
      </c>
      <c r="AQ69" s="15">
        <f t="shared" si="49"/>
        <v>0</v>
      </c>
      <c r="AR69" s="15">
        <f t="shared" si="49"/>
        <v>0</v>
      </c>
      <c r="AS69" s="15">
        <f t="shared" si="49"/>
        <v>0</v>
      </c>
      <c r="AT69" s="15">
        <f t="shared" si="49"/>
        <v>0</v>
      </c>
    </row>
    <row r="70" spans="16:46">
      <c r="P70" s="15">
        <v>3</v>
      </c>
      <c r="Q70" s="15">
        <f t="shared" si="48"/>
        <v>44</v>
      </c>
      <c r="R70" s="15">
        <f t="shared" si="49"/>
        <v>0</v>
      </c>
      <c r="S70" s="15">
        <f t="shared" si="49"/>
        <v>0</v>
      </c>
      <c r="T70" s="15">
        <f t="shared" si="49"/>
        <v>0</v>
      </c>
      <c r="U70" s="15">
        <f t="shared" si="49"/>
        <v>0</v>
      </c>
      <c r="V70" s="15">
        <f t="shared" si="49"/>
        <v>0</v>
      </c>
      <c r="W70" s="15">
        <f t="shared" si="49"/>
        <v>0</v>
      </c>
      <c r="X70" s="15">
        <f t="shared" si="49"/>
        <v>0</v>
      </c>
      <c r="Y70" s="15">
        <f t="shared" si="49"/>
        <v>0</v>
      </c>
      <c r="Z70" s="15">
        <f t="shared" si="49"/>
        <v>0</v>
      </c>
      <c r="AA70" s="15">
        <f t="shared" si="49"/>
        <v>0</v>
      </c>
      <c r="AB70" s="15">
        <f t="shared" si="49"/>
        <v>0</v>
      </c>
      <c r="AC70" s="15">
        <f t="shared" si="49"/>
        <v>0</v>
      </c>
      <c r="AD70" s="15">
        <f t="shared" si="49"/>
        <v>0</v>
      </c>
      <c r="AE70" s="15">
        <f t="shared" si="49"/>
        <v>0</v>
      </c>
      <c r="AF70" s="15">
        <f t="shared" si="49"/>
        <v>0</v>
      </c>
      <c r="AG70" s="15">
        <f t="shared" si="49"/>
        <v>0</v>
      </c>
      <c r="AH70" s="15">
        <f t="shared" si="49"/>
        <v>0</v>
      </c>
      <c r="AI70" s="15">
        <f t="shared" si="49"/>
        <v>0</v>
      </c>
      <c r="AJ70" s="15">
        <f t="shared" si="49"/>
        <v>0</v>
      </c>
      <c r="AK70" s="15">
        <f t="shared" si="49"/>
        <v>0</v>
      </c>
      <c r="AL70" s="15">
        <f t="shared" si="49"/>
        <v>0</v>
      </c>
      <c r="AM70" s="15">
        <f t="shared" si="49"/>
        <v>0</v>
      </c>
      <c r="AN70" s="15">
        <f t="shared" si="49"/>
        <v>0</v>
      </c>
      <c r="AO70" s="15">
        <f t="shared" si="49"/>
        <v>0</v>
      </c>
      <c r="AP70" s="15">
        <f t="shared" si="49"/>
        <v>0</v>
      </c>
      <c r="AQ70" s="15">
        <f t="shared" si="49"/>
        <v>0</v>
      </c>
      <c r="AR70" s="15">
        <f t="shared" si="49"/>
        <v>0</v>
      </c>
      <c r="AS70" s="15">
        <f t="shared" si="49"/>
        <v>0</v>
      </c>
      <c r="AT70" s="15">
        <f t="shared" si="49"/>
        <v>0</v>
      </c>
    </row>
    <row r="71" spans="16:46">
      <c r="P71" s="15">
        <v>4</v>
      </c>
      <c r="Q71" s="15">
        <f t="shared" si="48"/>
        <v>0</v>
      </c>
      <c r="R71" s="15">
        <f t="shared" si="49"/>
        <v>0</v>
      </c>
      <c r="S71" s="15">
        <f t="shared" si="49"/>
        <v>0</v>
      </c>
      <c r="T71" s="15">
        <f t="shared" si="49"/>
        <v>0</v>
      </c>
      <c r="U71" s="15">
        <f t="shared" si="49"/>
        <v>0</v>
      </c>
      <c r="V71" s="15">
        <f t="shared" si="49"/>
        <v>0</v>
      </c>
      <c r="W71" s="15">
        <f t="shared" si="49"/>
        <v>0</v>
      </c>
      <c r="X71" s="15">
        <f t="shared" si="49"/>
        <v>0</v>
      </c>
      <c r="Y71" s="15">
        <f t="shared" si="49"/>
        <v>0</v>
      </c>
      <c r="Z71" s="15">
        <f t="shared" si="49"/>
        <v>0</v>
      </c>
      <c r="AA71" s="15">
        <f t="shared" si="49"/>
        <v>0</v>
      </c>
      <c r="AB71" s="15">
        <f t="shared" si="49"/>
        <v>0</v>
      </c>
      <c r="AC71" s="15">
        <f t="shared" si="49"/>
        <v>0</v>
      </c>
      <c r="AD71" s="15">
        <f t="shared" si="49"/>
        <v>0</v>
      </c>
      <c r="AE71" s="15">
        <f t="shared" si="49"/>
        <v>0</v>
      </c>
      <c r="AF71" s="15">
        <f t="shared" si="49"/>
        <v>0</v>
      </c>
      <c r="AG71" s="15">
        <f t="shared" si="49"/>
        <v>0</v>
      </c>
      <c r="AH71" s="15">
        <f t="shared" si="49"/>
        <v>0</v>
      </c>
      <c r="AI71" s="15">
        <f t="shared" si="49"/>
        <v>0</v>
      </c>
      <c r="AJ71" s="15">
        <f t="shared" si="49"/>
        <v>0</v>
      </c>
      <c r="AK71" s="15">
        <f t="shared" si="49"/>
        <v>0</v>
      </c>
      <c r="AL71" s="15">
        <f t="shared" si="49"/>
        <v>0</v>
      </c>
      <c r="AM71" s="15">
        <f t="shared" si="49"/>
        <v>0</v>
      </c>
      <c r="AN71" s="15">
        <f t="shared" si="49"/>
        <v>0</v>
      </c>
      <c r="AO71" s="15">
        <f t="shared" si="49"/>
        <v>0</v>
      </c>
      <c r="AP71" s="15">
        <f t="shared" si="49"/>
        <v>0</v>
      </c>
      <c r="AQ71" s="15">
        <f t="shared" si="49"/>
        <v>0</v>
      </c>
      <c r="AR71" s="15">
        <f t="shared" si="49"/>
        <v>0</v>
      </c>
      <c r="AS71" s="15">
        <f t="shared" si="49"/>
        <v>0</v>
      </c>
      <c r="AT71" s="15">
        <f t="shared" si="49"/>
        <v>0</v>
      </c>
    </row>
    <row r="72" spans="16:46">
      <c r="P72" s="15">
        <v>5</v>
      </c>
      <c r="Q72" s="15">
        <f t="shared" si="48"/>
        <v>0</v>
      </c>
      <c r="R72" s="15">
        <f t="shared" si="49"/>
        <v>0</v>
      </c>
      <c r="S72" s="15">
        <f t="shared" si="49"/>
        <v>0</v>
      </c>
      <c r="T72" s="15">
        <f t="shared" si="49"/>
        <v>0</v>
      </c>
      <c r="U72" s="15">
        <f t="shared" si="49"/>
        <v>0</v>
      </c>
      <c r="V72" s="15">
        <f t="shared" si="49"/>
        <v>0</v>
      </c>
      <c r="W72" s="15">
        <f t="shared" si="49"/>
        <v>0</v>
      </c>
      <c r="X72" s="15">
        <f t="shared" si="49"/>
        <v>0</v>
      </c>
      <c r="Y72" s="15">
        <f t="shared" si="49"/>
        <v>0</v>
      </c>
      <c r="Z72" s="15">
        <f t="shared" si="49"/>
        <v>0</v>
      </c>
      <c r="AA72" s="15">
        <f t="shared" si="49"/>
        <v>0</v>
      </c>
      <c r="AB72" s="15">
        <f t="shared" si="49"/>
        <v>0</v>
      </c>
      <c r="AC72" s="15">
        <f t="shared" si="49"/>
        <v>0</v>
      </c>
      <c r="AD72" s="15">
        <f t="shared" si="49"/>
        <v>0</v>
      </c>
      <c r="AE72" s="15">
        <f t="shared" si="49"/>
        <v>0</v>
      </c>
      <c r="AF72" s="15">
        <f t="shared" si="49"/>
        <v>0</v>
      </c>
      <c r="AG72" s="15">
        <f t="shared" si="49"/>
        <v>0</v>
      </c>
      <c r="AH72" s="15">
        <f t="shared" si="49"/>
        <v>0</v>
      </c>
      <c r="AI72" s="15">
        <f t="shared" si="49"/>
        <v>0</v>
      </c>
      <c r="AJ72" s="15">
        <f t="shared" si="49"/>
        <v>0</v>
      </c>
      <c r="AK72" s="15">
        <f t="shared" si="49"/>
        <v>0</v>
      </c>
      <c r="AL72" s="15">
        <f t="shared" si="49"/>
        <v>0</v>
      </c>
      <c r="AM72" s="15">
        <f t="shared" si="49"/>
        <v>0</v>
      </c>
      <c r="AN72" s="15">
        <f t="shared" si="49"/>
        <v>0</v>
      </c>
      <c r="AO72" s="15">
        <f t="shared" si="49"/>
        <v>0</v>
      </c>
      <c r="AP72" s="15">
        <f t="shared" si="49"/>
        <v>0</v>
      </c>
      <c r="AQ72" s="15">
        <f t="shared" si="49"/>
        <v>0</v>
      </c>
      <c r="AR72" s="15">
        <f t="shared" si="49"/>
        <v>0</v>
      </c>
      <c r="AS72" s="15">
        <f t="shared" si="49"/>
        <v>0</v>
      </c>
      <c r="AT72" s="15">
        <f t="shared" si="49"/>
        <v>0</v>
      </c>
    </row>
    <row r="73" spans="16:46">
      <c r="P73" s="15">
        <v>6</v>
      </c>
      <c r="Q73" s="15">
        <f t="shared" si="48"/>
        <v>0</v>
      </c>
      <c r="R73" s="15">
        <f t="shared" si="49"/>
        <v>0</v>
      </c>
      <c r="S73" s="15">
        <f t="shared" si="49"/>
        <v>0</v>
      </c>
      <c r="T73" s="15">
        <f t="shared" si="49"/>
        <v>0</v>
      </c>
      <c r="U73" s="15">
        <f t="shared" si="49"/>
        <v>0</v>
      </c>
      <c r="V73" s="15">
        <f t="shared" si="49"/>
        <v>0</v>
      </c>
      <c r="W73" s="15">
        <f t="shared" si="49"/>
        <v>0</v>
      </c>
      <c r="X73" s="15">
        <f t="shared" si="49"/>
        <v>0</v>
      </c>
      <c r="Y73" s="15">
        <f t="shared" si="49"/>
        <v>0</v>
      </c>
      <c r="Z73" s="15">
        <f t="shared" si="49"/>
        <v>0</v>
      </c>
      <c r="AA73" s="15">
        <f t="shared" si="49"/>
        <v>0</v>
      </c>
      <c r="AB73" s="15">
        <f t="shared" si="49"/>
        <v>0</v>
      </c>
      <c r="AC73" s="15">
        <f t="shared" si="49"/>
        <v>0</v>
      </c>
      <c r="AD73" s="15">
        <f t="shared" si="49"/>
        <v>0</v>
      </c>
      <c r="AE73" s="15">
        <f t="shared" si="49"/>
        <v>0</v>
      </c>
      <c r="AF73" s="15">
        <f t="shared" si="49"/>
        <v>0</v>
      </c>
      <c r="AG73" s="15">
        <f t="shared" si="49"/>
        <v>0</v>
      </c>
      <c r="AH73" s="15">
        <f t="shared" si="49"/>
        <v>0</v>
      </c>
      <c r="AI73" s="15">
        <f t="shared" si="49"/>
        <v>0</v>
      </c>
      <c r="AJ73" s="15">
        <f t="shared" si="49"/>
        <v>0</v>
      </c>
      <c r="AK73" s="15">
        <f t="shared" si="49"/>
        <v>0</v>
      </c>
      <c r="AL73" s="15">
        <f t="shared" si="49"/>
        <v>0</v>
      </c>
      <c r="AM73" s="15">
        <f t="shared" si="49"/>
        <v>0</v>
      </c>
      <c r="AN73" s="15">
        <f t="shared" si="49"/>
        <v>0</v>
      </c>
      <c r="AO73" s="15">
        <f t="shared" si="49"/>
        <v>0</v>
      </c>
      <c r="AP73" s="15">
        <f t="shared" si="49"/>
        <v>0</v>
      </c>
      <c r="AQ73" s="15">
        <f t="shared" si="49"/>
        <v>0</v>
      </c>
      <c r="AR73" s="15">
        <f t="shared" si="49"/>
        <v>0</v>
      </c>
      <c r="AS73" s="15">
        <f t="shared" si="49"/>
        <v>0</v>
      </c>
      <c r="AT73" s="15">
        <f t="shared" si="49"/>
        <v>0</v>
      </c>
    </row>
  </sheetData>
  <mergeCells count="1248">
    <mergeCell ref="A43:A64"/>
    <mergeCell ref="B37:B38"/>
    <mergeCell ref="C37:F37"/>
    <mergeCell ref="G37:G38"/>
    <mergeCell ref="H37:H38"/>
    <mergeCell ref="I37:I38"/>
    <mergeCell ref="B57:B58"/>
    <mergeCell ref="B47:B48"/>
    <mergeCell ref="B49:B50"/>
    <mergeCell ref="C49:F49"/>
    <mergeCell ref="B51:B52"/>
    <mergeCell ref="A23:A42"/>
    <mergeCell ref="AQ63:AQ64"/>
    <mergeCell ref="AR63:AR64"/>
    <mergeCell ref="AS63:AS64"/>
    <mergeCell ref="AT63:AT64"/>
    <mergeCell ref="AK63:AK64"/>
    <mergeCell ref="AL63:AL64"/>
    <mergeCell ref="AM63:AM64"/>
    <mergeCell ref="AN63:AN64"/>
    <mergeCell ref="AO63:AO64"/>
    <mergeCell ref="AP63:AP64"/>
    <mergeCell ref="AP39:AP40"/>
    <mergeCell ref="AQ39:AQ40"/>
    <mergeCell ref="AR39:AR40"/>
    <mergeCell ref="AS39:AS40"/>
    <mergeCell ref="AT39:AT40"/>
    <mergeCell ref="AH39:AH40"/>
    <mergeCell ref="AI39:AI40"/>
    <mergeCell ref="AJ39:AJ40"/>
    <mergeCell ref="AK39:AK40"/>
    <mergeCell ref="AL39:AL40"/>
    <mergeCell ref="AL9:AL10"/>
    <mergeCell ref="AM9:AM10"/>
    <mergeCell ref="AB9:AB10"/>
    <mergeCell ref="AC9:AC10"/>
    <mergeCell ref="AD9:AD10"/>
    <mergeCell ref="AE9:AE10"/>
    <mergeCell ref="AF9:AF10"/>
    <mergeCell ref="AP37:AP38"/>
    <mergeCell ref="AQ37:AQ38"/>
    <mergeCell ref="AR37:AR38"/>
    <mergeCell ref="AS37:AS38"/>
    <mergeCell ref="AT37:AT38"/>
    <mergeCell ref="B39:B40"/>
    <mergeCell ref="C39:F39"/>
    <mergeCell ref="G39:G40"/>
    <mergeCell ref="H39:H40"/>
    <mergeCell ref="I39:I40"/>
    <mergeCell ref="AM39:AM40"/>
    <mergeCell ref="V39:V40"/>
    <mergeCell ref="W39:W40"/>
    <mergeCell ref="X39:X40"/>
    <mergeCell ref="Y39:Y40"/>
    <mergeCell ref="Z39:Z40"/>
    <mergeCell ref="AA39:AA40"/>
    <mergeCell ref="AN39:AN40"/>
    <mergeCell ref="AO39:AO40"/>
    <mergeCell ref="AD39:AD40"/>
    <mergeCell ref="AE39:AE40"/>
    <mergeCell ref="AF39:AF40"/>
    <mergeCell ref="AG39:AG40"/>
    <mergeCell ref="AB39:AB40"/>
    <mergeCell ref="AC39:AC40"/>
    <mergeCell ref="AP7:AP8"/>
    <mergeCell ref="AQ7:AQ8"/>
    <mergeCell ref="AR7:AR8"/>
    <mergeCell ref="AS7:AS8"/>
    <mergeCell ref="AC7:AC8"/>
    <mergeCell ref="Z9:Z10"/>
    <mergeCell ref="AA9:AA10"/>
    <mergeCell ref="A2:F2"/>
    <mergeCell ref="A3:A22"/>
    <mergeCell ref="J37:J38"/>
    <mergeCell ref="K37:K38"/>
    <mergeCell ref="L37:L38"/>
    <mergeCell ref="M37:M38"/>
    <mergeCell ref="AQ29:AQ30"/>
    <mergeCell ref="AR29:AR30"/>
    <mergeCell ref="AS29:AS30"/>
    <mergeCell ref="AT29:AT30"/>
    <mergeCell ref="B29:B30"/>
    <mergeCell ref="C29:F29"/>
    <mergeCell ref="G29:G30"/>
    <mergeCell ref="H29:H30"/>
    <mergeCell ref="I29:I30"/>
    <mergeCell ref="J29:J30"/>
    <mergeCell ref="AP9:AP10"/>
    <mergeCell ref="AQ9:AQ10"/>
    <mergeCell ref="AR9:AR10"/>
    <mergeCell ref="AS9:AS10"/>
    <mergeCell ref="AT9:AT10"/>
    <mergeCell ref="AH9:AH10"/>
    <mergeCell ref="AI9:AI10"/>
    <mergeCell ref="AJ9:AJ10"/>
    <mergeCell ref="AK9:AK10"/>
    <mergeCell ref="AT7:AT8"/>
    <mergeCell ref="B9:B10"/>
    <mergeCell ref="C9:F9"/>
    <mergeCell ref="G9:G10"/>
    <mergeCell ref="H9:H10"/>
    <mergeCell ref="I9:I10"/>
    <mergeCell ref="AH7:AH8"/>
    <mergeCell ref="AI7:AI8"/>
    <mergeCell ref="AJ7:AJ8"/>
    <mergeCell ref="AK7:AK8"/>
    <mergeCell ref="AL7:AL8"/>
    <mergeCell ref="AM7:AM8"/>
    <mergeCell ref="V7:V8"/>
    <mergeCell ref="W7:W8"/>
    <mergeCell ref="X7:X8"/>
    <mergeCell ref="Y7:Y8"/>
    <mergeCell ref="Z7:Z8"/>
    <mergeCell ref="AA7:AA8"/>
    <mergeCell ref="B7:B8"/>
    <mergeCell ref="C7:F7"/>
    <mergeCell ref="G7:G8"/>
    <mergeCell ref="H7:H8"/>
    <mergeCell ref="I7:I8"/>
    <mergeCell ref="AN7:AN8"/>
    <mergeCell ref="AO7:AO8"/>
    <mergeCell ref="AN9:AN10"/>
    <mergeCell ref="AO9:AO10"/>
    <mergeCell ref="AD7:AD8"/>
    <mergeCell ref="AE7:AE8"/>
    <mergeCell ref="AF7:AF8"/>
    <mergeCell ref="AG7:AG8"/>
    <mergeCell ref="AB7:AB8"/>
    <mergeCell ref="AE63:AE64"/>
    <mergeCell ref="AF63:AF64"/>
    <mergeCell ref="AG63:AG64"/>
    <mergeCell ref="AH63:AH64"/>
    <mergeCell ref="AI63:AI64"/>
    <mergeCell ref="AJ63:AJ64"/>
    <mergeCell ref="Y63:Y64"/>
    <mergeCell ref="Z63:Z64"/>
    <mergeCell ref="AA63:AA64"/>
    <mergeCell ref="AB63:AB64"/>
    <mergeCell ref="AC63:AC64"/>
    <mergeCell ref="AD63:AD64"/>
    <mergeCell ref="S63:S64"/>
    <mergeCell ref="T63:T64"/>
    <mergeCell ref="U63:U64"/>
    <mergeCell ref="V63:V64"/>
    <mergeCell ref="W63:W64"/>
    <mergeCell ref="X63:X64"/>
    <mergeCell ref="K63:K64"/>
    <mergeCell ref="L63:L64"/>
    <mergeCell ref="M63:M64"/>
    <mergeCell ref="N63:N64"/>
    <mergeCell ref="Q63:Q64"/>
    <mergeCell ref="R63:R64"/>
    <mergeCell ref="AQ61:AQ62"/>
    <mergeCell ref="AR61:AR62"/>
    <mergeCell ref="AS61:AS62"/>
    <mergeCell ref="AT61:AT62"/>
    <mergeCell ref="C63:F63"/>
    <mergeCell ref="G63:G64"/>
    <mergeCell ref="H63:H64"/>
    <mergeCell ref="I63:I64"/>
    <mergeCell ref="J63:J64"/>
    <mergeCell ref="AK61:AK62"/>
    <mergeCell ref="AL61:AL62"/>
    <mergeCell ref="AM61:AM62"/>
    <mergeCell ref="AN61:AN62"/>
    <mergeCell ref="AO61:AO62"/>
    <mergeCell ref="AP61:AP62"/>
    <mergeCell ref="AE61:AE62"/>
    <mergeCell ref="AF61:AF62"/>
    <mergeCell ref="AG61:AG62"/>
    <mergeCell ref="AH61:AH62"/>
    <mergeCell ref="AI61:AI62"/>
    <mergeCell ref="AJ61:AJ62"/>
    <mergeCell ref="Y61:Y62"/>
    <mergeCell ref="Z61:Z62"/>
    <mergeCell ref="AA61:AA62"/>
    <mergeCell ref="AB61:AB62"/>
    <mergeCell ref="AC61:AC62"/>
    <mergeCell ref="AD61:AD62"/>
    <mergeCell ref="S61:S62"/>
    <mergeCell ref="T61:T62"/>
    <mergeCell ref="U61:U62"/>
    <mergeCell ref="V61:V62"/>
    <mergeCell ref="W61:W62"/>
    <mergeCell ref="X61:X62"/>
    <mergeCell ref="K61:K62"/>
    <mergeCell ref="L61:L62"/>
    <mergeCell ref="M61:M62"/>
    <mergeCell ref="N61:N62"/>
    <mergeCell ref="Q61:Q62"/>
    <mergeCell ref="R61:R62"/>
    <mergeCell ref="AQ59:AQ60"/>
    <mergeCell ref="AR59:AR60"/>
    <mergeCell ref="AS59:AS60"/>
    <mergeCell ref="AT59:AT60"/>
    <mergeCell ref="N59:N60"/>
    <mergeCell ref="Q59:Q60"/>
    <mergeCell ref="R59:R60"/>
    <mergeCell ref="C61:F61"/>
    <mergeCell ref="G61:G62"/>
    <mergeCell ref="H61:H62"/>
    <mergeCell ref="I61:I62"/>
    <mergeCell ref="J61:J62"/>
    <mergeCell ref="AK59:AK60"/>
    <mergeCell ref="AL59:AL60"/>
    <mergeCell ref="AM59:AM60"/>
    <mergeCell ref="AN59:AN60"/>
    <mergeCell ref="AO59:AO60"/>
    <mergeCell ref="AP59:AP60"/>
    <mergeCell ref="AE59:AE60"/>
    <mergeCell ref="AF59:AF60"/>
    <mergeCell ref="AG59:AG60"/>
    <mergeCell ref="AH59:AH60"/>
    <mergeCell ref="AI59:AI60"/>
    <mergeCell ref="AJ59:AJ60"/>
    <mergeCell ref="Y59:Y60"/>
    <mergeCell ref="Z59:Z60"/>
    <mergeCell ref="AA59:AA60"/>
    <mergeCell ref="AB59:AB60"/>
    <mergeCell ref="AC59:AC60"/>
    <mergeCell ref="AD59:AD60"/>
    <mergeCell ref="S59:S60"/>
    <mergeCell ref="T59:T60"/>
    <mergeCell ref="U59:U60"/>
    <mergeCell ref="V59:V60"/>
    <mergeCell ref="W59:W60"/>
    <mergeCell ref="X59:X60"/>
    <mergeCell ref="K59:K60"/>
    <mergeCell ref="L59:L60"/>
    <mergeCell ref="M59:M60"/>
    <mergeCell ref="AQ57:AQ58"/>
    <mergeCell ref="AR57:AR58"/>
    <mergeCell ref="AS57:AS58"/>
    <mergeCell ref="AT57:AT58"/>
    <mergeCell ref="C59:F59"/>
    <mergeCell ref="G59:G60"/>
    <mergeCell ref="H59:H60"/>
    <mergeCell ref="I59:I60"/>
    <mergeCell ref="J59:J60"/>
    <mergeCell ref="AK57:AK58"/>
    <mergeCell ref="AL57:AL58"/>
    <mergeCell ref="AM57:AM58"/>
    <mergeCell ref="AN57:AN58"/>
    <mergeCell ref="AO57:AO58"/>
    <mergeCell ref="AP57:AP58"/>
    <mergeCell ref="AE57:AE58"/>
    <mergeCell ref="AF57:AF58"/>
    <mergeCell ref="AG57:AG58"/>
    <mergeCell ref="AH57:AH58"/>
    <mergeCell ref="AI57:AI58"/>
    <mergeCell ref="AJ57:AJ58"/>
    <mergeCell ref="Y57:Y58"/>
    <mergeCell ref="Z57:Z58"/>
    <mergeCell ref="AA57:AA58"/>
    <mergeCell ref="AB57:AB58"/>
    <mergeCell ref="AC57:AC58"/>
    <mergeCell ref="AD57:AD58"/>
    <mergeCell ref="S57:S58"/>
    <mergeCell ref="T57:T58"/>
    <mergeCell ref="U57:U58"/>
    <mergeCell ref="V57:V58"/>
    <mergeCell ref="W57:W58"/>
    <mergeCell ref="X57:X58"/>
    <mergeCell ref="K57:K58"/>
    <mergeCell ref="L57:L58"/>
    <mergeCell ref="M57:M58"/>
    <mergeCell ref="N57:N58"/>
    <mergeCell ref="Q57:Q58"/>
    <mergeCell ref="R57:R58"/>
    <mergeCell ref="AQ55:AQ56"/>
    <mergeCell ref="AR55:AR56"/>
    <mergeCell ref="AS55:AS56"/>
    <mergeCell ref="AT55:AT56"/>
    <mergeCell ref="C57:F57"/>
    <mergeCell ref="G57:G58"/>
    <mergeCell ref="H57:H58"/>
    <mergeCell ref="I57:I58"/>
    <mergeCell ref="J57:J58"/>
    <mergeCell ref="AK55:AK56"/>
    <mergeCell ref="AL55:AL56"/>
    <mergeCell ref="AM55:AM56"/>
    <mergeCell ref="AN55:AN56"/>
    <mergeCell ref="AO55:AO56"/>
    <mergeCell ref="AP55:AP56"/>
    <mergeCell ref="AE55:AE56"/>
    <mergeCell ref="AF55:AF56"/>
    <mergeCell ref="AG55:AG56"/>
    <mergeCell ref="AH55:AH56"/>
    <mergeCell ref="AI55:AI56"/>
    <mergeCell ref="AJ55:AJ56"/>
    <mergeCell ref="Y55:Y56"/>
    <mergeCell ref="Z55:Z56"/>
    <mergeCell ref="AA55:AA56"/>
    <mergeCell ref="AB55:AB56"/>
    <mergeCell ref="AC55:AC56"/>
    <mergeCell ref="AD55:AD56"/>
    <mergeCell ref="S55:S56"/>
    <mergeCell ref="T55:T56"/>
    <mergeCell ref="U55:U56"/>
    <mergeCell ref="V55:V56"/>
    <mergeCell ref="W55:W56"/>
    <mergeCell ref="X55:X56"/>
    <mergeCell ref="K55:K56"/>
    <mergeCell ref="L55:L56"/>
    <mergeCell ref="M55:M56"/>
    <mergeCell ref="N55:N56"/>
    <mergeCell ref="Q55:Q56"/>
    <mergeCell ref="R55:R56"/>
    <mergeCell ref="AQ53:AQ54"/>
    <mergeCell ref="AR53:AR54"/>
    <mergeCell ref="AS53:AS54"/>
    <mergeCell ref="M53:M54"/>
    <mergeCell ref="N53:N54"/>
    <mergeCell ref="Q53:Q54"/>
    <mergeCell ref="R53:R54"/>
    <mergeCell ref="AT53:AT54"/>
    <mergeCell ref="C55:F55"/>
    <mergeCell ref="G55:G56"/>
    <mergeCell ref="H55:H56"/>
    <mergeCell ref="I55:I56"/>
    <mergeCell ref="J55:J56"/>
    <mergeCell ref="AK53:AK54"/>
    <mergeCell ref="AL53:AL54"/>
    <mergeCell ref="AM53:AM54"/>
    <mergeCell ref="AN53:AN54"/>
    <mergeCell ref="AO53:AO54"/>
    <mergeCell ref="AP53:AP54"/>
    <mergeCell ref="AE53:AE54"/>
    <mergeCell ref="AF53:AF54"/>
    <mergeCell ref="AG53:AG54"/>
    <mergeCell ref="AH53:AH54"/>
    <mergeCell ref="AI53:AI54"/>
    <mergeCell ref="AJ53:AJ54"/>
    <mergeCell ref="Y53:Y54"/>
    <mergeCell ref="Z53:Z54"/>
    <mergeCell ref="AA53:AA54"/>
    <mergeCell ref="AB53:AB54"/>
    <mergeCell ref="AC53:AC54"/>
    <mergeCell ref="AD53:AD54"/>
    <mergeCell ref="S53:S54"/>
    <mergeCell ref="T53:T54"/>
    <mergeCell ref="U53:U54"/>
    <mergeCell ref="V53:V54"/>
    <mergeCell ref="W53:W54"/>
    <mergeCell ref="X53:X54"/>
    <mergeCell ref="K53:K54"/>
    <mergeCell ref="L53:L54"/>
    <mergeCell ref="B53:B54"/>
    <mergeCell ref="C53:F53"/>
    <mergeCell ref="G53:G54"/>
    <mergeCell ref="H53:H54"/>
    <mergeCell ref="I53:I54"/>
    <mergeCell ref="J53:J54"/>
    <mergeCell ref="AO43:AO44"/>
    <mergeCell ref="AP43:AP44"/>
    <mergeCell ref="AQ43:AQ44"/>
    <mergeCell ref="AR43:AR44"/>
    <mergeCell ref="AS43:AS44"/>
    <mergeCell ref="AT43:AT44"/>
    <mergeCell ref="AI43:AI44"/>
    <mergeCell ref="AJ43:AJ44"/>
    <mergeCell ref="AK43:AK44"/>
    <mergeCell ref="AL43:AL44"/>
    <mergeCell ref="AM43:AM44"/>
    <mergeCell ref="AN43:AN44"/>
    <mergeCell ref="AC43:AC44"/>
    <mergeCell ref="AD43:AD44"/>
    <mergeCell ref="AE43:AE44"/>
    <mergeCell ref="AF43:AF44"/>
    <mergeCell ref="AG43:AG44"/>
    <mergeCell ref="AH43:AH44"/>
    <mergeCell ref="W43:W44"/>
    <mergeCell ref="X43:X44"/>
    <mergeCell ref="Y43:Y44"/>
    <mergeCell ref="Z43:Z44"/>
    <mergeCell ref="AA43:AA44"/>
    <mergeCell ref="AB43:AB44"/>
    <mergeCell ref="Q43:Q44"/>
    <mergeCell ref="R43:R44"/>
    <mergeCell ref="S43:S44"/>
    <mergeCell ref="T43:T44"/>
    <mergeCell ref="U43:U44"/>
    <mergeCell ref="V43:V44"/>
    <mergeCell ref="I43:I44"/>
    <mergeCell ref="J43:J44"/>
    <mergeCell ref="K43:K44"/>
    <mergeCell ref="L43:L44"/>
    <mergeCell ref="M43:M44"/>
    <mergeCell ref="N43:N44"/>
    <mergeCell ref="AP41:AP42"/>
    <mergeCell ref="AQ41:AQ42"/>
    <mergeCell ref="AR41:AR42"/>
    <mergeCell ref="AS41:AS42"/>
    <mergeCell ref="AT41:AT42"/>
    <mergeCell ref="B43:B44"/>
    <mergeCell ref="C43:F43"/>
    <mergeCell ref="G43:G44"/>
    <mergeCell ref="H43:H44"/>
    <mergeCell ref="AJ41:AJ42"/>
    <mergeCell ref="AK41:AK42"/>
    <mergeCell ref="AL41:AL42"/>
    <mergeCell ref="AM41:AM42"/>
    <mergeCell ref="AN41:AN42"/>
    <mergeCell ref="AO41:AO42"/>
    <mergeCell ref="AD41:AD42"/>
    <mergeCell ref="AE41:AE42"/>
    <mergeCell ref="AF41:AF42"/>
    <mergeCell ref="AG41:AG42"/>
    <mergeCell ref="AH41:AH42"/>
    <mergeCell ref="AI41:AI42"/>
    <mergeCell ref="X41:X42"/>
    <mergeCell ref="Y41:Y42"/>
    <mergeCell ref="Z41:Z42"/>
    <mergeCell ref="AA41:AA42"/>
    <mergeCell ref="AB41:AB42"/>
    <mergeCell ref="AC41:AC42"/>
    <mergeCell ref="R41:R42"/>
    <mergeCell ref="S41:S42"/>
    <mergeCell ref="T41:T42"/>
    <mergeCell ref="U41:U42"/>
    <mergeCell ref="V41:V42"/>
    <mergeCell ref="W41:W42"/>
    <mergeCell ref="J41:J42"/>
    <mergeCell ref="K41:K42"/>
    <mergeCell ref="L41:L42"/>
    <mergeCell ref="M41:M42"/>
    <mergeCell ref="N41:N42"/>
    <mergeCell ref="Q41:Q42"/>
    <mergeCell ref="B41:B42"/>
    <mergeCell ref="C41:F41"/>
    <mergeCell ref="G41:G42"/>
    <mergeCell ref="H41:H42"/>
    <mergeCell ref="I41:I42"/>
    <mergeCell ref="AJ37:AJ38"/>
    <mergeCell ref="AK37:AK38"/>
    <mergeCell ref="AD37:AD38"/>
    <mergeCell ref="AE37:AE38"/>
    <mergeCell ref="X37:X38"/>
    <mergeCell ref="Y37:Y38"/>
    <mergeCell ref="R37:R38"/>
    <mergeCell ref="S37:S38"/>
    <mergeCell ref="N37:N38"/>
    <mergeCell ref="Q37:Q38"/>
    <mergeCell ref="AP35:AP36"/>
    <mergeCell ref="AQ35:AQ36"/>
    <mergeCell ref="R35:R36"/>
    <mergeCell ref="S35:S36"/>
    <mergeCell ref="T35:T36"/>
    <mergeCell ref="U35:U36"/>
    <mergeCell ref="V35:V36"/>
    <mergeCell ref="W35:W36"/>
    <mergeCell ref="J35:J36"/>
    <mergeCell ref="K35:K36"/>
    <mergeCell ref="L35:L36"/>
    <mergeCell ref="M35:M36"/>
    <mergeCell ref="N35:N36"/>
    <mergeCell ref="Q35:Q36"/>
    <mergeCell ref="B35:B36"/>
    <mergeCell ref="C35:F35"/>
    <mergeCell ref="G35:G36"/>
    <mergeCell ref="AR35:AR36"/>
    <mergeCell ref="AS35:AS36"/>
    <mergeCell ref="AT35:AT36"/>
    <mergeCell ref="AJ35:AJ36"/>
    <mergeCell ref="AK35:AK36"/>
    <mergeCell ref="AL35:AL36"/>
    <mergeCell ref="AM35:AM36"/>
    <mergeCell ref="AN35:AN36"/>
    <mergeCell ref="AO35:AO36"/>
    <mergeCell ref="AD35:AD36"/>
    <mergeCell ref="AE35:AE36"/>
    <mergeCell ref="AF35:AF36"/>
    <mergeCell ref="AG35:AG36"/>
    <mergeCell ref="AH35:AH36"/>
    <mergeCell ref="AI35:AI36"/>
    <mergeCell ref="X35:X36"/>
    <mergeCell ref="Y35:Y36"/>
    <mergeCell ref="Z35:Z36"/>
    <mergeCell ref="AA35:AA36"/>
    <mergeCell ref="AB35:AB36"/>
    <mergeCell ref="AC35:AC36"/>
    <mergeCell ref="H35:H36"/>
    <mergeCell ref="I35:I36"/>
    <mergeCell ref="AP23:AP24"/>
    <mergeCell ref="AQ23:AQ24"/>
    <mergeCell ref="AR23:AR24"/>
    <mergeCell ref="AS23:AS24"/>
    <mergeCell ref="AT23:AT24"/>
    <mergeCell ref="AJ23:AJ24"/>
    <mergeCell ref="AK23:AK24"/>
    <mergeCell ref="AL23:AL24"/>
    <mergeCell ref="AM23:AM24"/>
    <mergeCell ref="AN23:AN24"/>
    <mergeCell ref="AO23:AO24"/>
    <mergeCell ref="AD23:AD24"/>
    <mergeCell ref="AE23:AE24"/>
    <mergeCell ref="AF23:AF24"/>
    <mergeCell ref="AG23:AG24"/>
    <mergeCell ref="AH23:AH24"/>
    <mergeCell ref="AI23:AI24"/>
    <mergeCell ref="X23:X24"/>
    <mergeCell ref="Y23:Y24"/>
    <mergeCell ref="Z23:Z24"/>
    <mergeCell ref="AA23:AA24"/>
    <mergeCell ref="AB23:AB24"/>
    <mergeCell ref="AC23:AC24"/>
    <mergeCell ref="R23:R24"/>
    <mergeCell ref="S23:S24"/>
    <mergeCell ref="T23:T24"/>
    <mergeCell ref="U23:U24"/>
    <mergeCell ref="V23:V24"/>
    <mergeCell ref="W23:W24"/>
    <mergeCell ref="J23:J24"/>
    <mergeCell ref="AQ31:AQ32"/>
    <mergeCell ref="AR31:AR32"/>
    <mergeCell ref="AS31:AS32"/>
    <mergeCell ref="AT31:AT32"/>
    <mergeCell ref="AK31:AK32"/>
    <mergeCell ref="AL31:AL32"/>
    <mergeCell ref="AM31:AM32"/>
    <mergeCell ref="AN31:AN32"/>
    <mergeCell ref="AO31:AO32"/>
    <mergeCell ref="AP31:AP32"/>
    <mergeCell ref="AK29:AK30"/>
    <mergeCell ref="AL29:AL30"/>
    <mergeCell ref="AM29:AM30"/>
    <mergeCell ref="AN29:AN30"/>
    <mergeCell ref="AE31:AE32"/>
    <mergeCell ref="AF31:AF32"/>
    <mergeCell ref="AG31:AG32"/>
    <mergeCell ref="AH31:AH32"/>
    <mergeCell ref="AI31:AI32"/>
    <mergeCell ref="AJ31:AJ32"/>
    <mergeCell ref="AE29:AE30"/>
    <mergeCell ref="AF29:AF30"/>
    <mergeCell ref="AP29:AP30"/>
    <mergeCell ref="AO29:AO30"/>
    <mergeCell ref="AG29:AG30"/>
    <mergeCell ref="AH29:AH30"/>
    <mergeCell ref="K23:K24"/>
    <mergeCell ref="L23:L24"/>
    <mergeCell ref="M23:M24"/>
    <mergeCell ref="N23:N24"/>
    <mergeCell ref="Q23:Q24"/>
    <mergeCell ref="B23:B24"/>
    <mergeCell ref="C23:F23"/>
    <mergeCell ref="G23:G24"/>
    <mergeCell ref="H23:H24"/>
    <mergeCell ref="I23:I24"/>
    <mergeCell ref="K31:K32"/>
    <mergeCell ref="L31:L32"/>
    <mergeCell ref="M31:M32"/>
    <mergeCell ref="N31:N32"/>
    <mergeCell ref="Q31:Q32"/>
    <mergeCell ref="R31:R32"/>
    <mergeCell ref="K29:K30"/>
    <mergeCell ref="L29:L30"/>
    <mergeCell ref="M29:M30"/>
    <mergeCell ref="N29:N30"/>
    <mergeCell ref="B31:B32"/>
    <mergeCell ref="C31:F31"/>
    <mergeCell ref="G31:G32"/>
    <mergeCell ref="H31:H32"/>
    <mergeCell ref="I31:I32"/>
    <mergeCell ref="J31:J32"/>
    <mergeCell ref="Q29:Q30"/>
    <mergeCell ref="R29:R30"/>
    <mergeCell ref="Y31:Y32"/>
    <mergeCell ref="Z31:Z32"/>
    <mergeCell ref="AA31:AA32"/>
    <mergeCell ref="AB31:AB32"/>
    <mergeCell ref="AC31:AC32"/>
    <mergeCell ref="AD31:AD32"/>
    <mergeCell ref="Y29:Y30"/>
    <mergeCell ref="Z29:Z30"/>
    <mergeCell ref="AA29:AA30"/>
    <mergeCell ref="AB29:AB30"/>
    <mergeCell ref="S31:S32"/>
    <mergeCell ref="T31:T32"/>
    <mergeCell ref="U31:U32"/>
    <mergeCell ref="AI29:AI30"/>
    <mergeCell ref="AJ29:AJ30"/>
    <mergeCell ref="AC29:AC30"/>
    <mergeCell ref="AD29:AD30"/>
    <mergeCell ref="W29:W30"/>
    <mergeCell ref="X29:X30"/>
    <mergeCell ref="V31:V32"/>
    <mergeCell ref="W31:W32"/>
    <mergeCell ref="X31:X32"/>
    <mergeCell ref="S29:S30"/>
    <mergeCell ref="T29:T30"/>
    <mergeCell ref="U29:U30"/>
    <mergeCell ref="V29:V30"/>
    <mergeCell ref="AO3:AO4"/>
    <mergeCell ref="AP3:AP4"/>
    <mergeCell ref="AQ3:AQ4"/>
    <mergeCell ref="AR3:AR4"/>
    <mergeCell ref="AS3:AS4"/>
    <mergeCell ref="AT3:AT4"/>
    <mergeCell ref="AI3:AI4"/>
    <mergeCell ref="AJ3:AJ4"/>
    <mergeCell ref="AK3:AK4"/>
    <mergeCell ref="AL3:AL4"/>
    <mergeCell ref="AM3:AM4"/>
    <mergeCell ref="AN3:AN4"/>
    <mergeCell ref="AC3:AC4"/>
    <mergeCell ref="AD3:AD4"/>
    <mergeCell ref="AE3:AE4"/>
    <mergeCell ref="AF3:AF4"/>
    <mergeCell ref="AG3:AG4"/>
    <mergeCell ref="AH3:AH4"/>
    <mergeCell ref="W3:W4"/>
    <mergeCell ref="X3:X4"/>
    <mergeCell ref="Y3:Y4"/>
    <mergeCell ref="Z3:Z4"/>
    <mergeCell ref="AA3:AA4"/>
    <mergeCell ref="AB3:AB4"/>
    <mergeCell ref="Q3:Q4"/>
    <mergeCell ref="R3:R4"/>
    <mergeCell ref="S3:S4"/>
    <mergeCell ref="T3:T4"/>
    <mergeCell ref="U3:U4"/>
    <mergeCell ref="V3:V4"/>
    <mergeCell ref="I3:I4"/>
    <mergeCell ref="J3:J4"/>
    <mergeCell ref="K3:K4"/>
    <mergeCell ref="L3:L4"/>
    <mergeCell ref="M3:M4"/>
    <mergeCell ref="N3:N4"/>
    <mergeCell ref="B3:B4"/>
    <mergeCell ref="C3:F3"/>
    <mergeCell ref="G3:G4"/>
    <mergeCell ref="H3:H4"/>
    <mergeCell ref="AQ17:AQ18"/>
    <mergeCell ref="AR17:AR18"/>
    <mergeCell ref="AS17:AS18"/>
    <mergeCell ref="AT17:AT18"/>
    <mergeCell ref="B19:B20"/>
    <mergeCell ref="AK17:AK18"/>
    <mergeCell ref="AL17:AL18"/>
    <mergeCell ref="AM17:AM18"/>
    <mergeCell ref="AN17:AN18"/>
    <mergeCell ref="AO17:AO18"/>
    <mergeCell ref="AP17:AP18"/>
    <mergeCell ref="AE17:AE18"/>
    <mergeCell ref="AF17:AF18"/>
    <mergeCell ref="AG17:AG18"/>
    <mergeCell ref="AH17:AH18"/>
    <mergeCell ref="AI17:AI18"/>
    <mergeCell ref="AJ17:AJ18"/>
    <mergeCell ref="Y17:Y18"/>
    <mergeCell ref="Z17:Z18"/>
    <mergeCell ref="AA17:AA18"/>
    <mergeCell ref="AB17:AB18"/>
    <mergeCell ref="AC17:AC18"/>
    <mergeCell ref="AD17:AD18"/>
    <mergeCell ref="S17:S18"/>
    <mergeCell ref="T17:T18"/>
    <mergeCell ref="U17:U18"/>
    <mergeCell ref="V17:V18"/>
    <mergeCell ref="W17:W18"/>
    <mergeCell ref="X17:X18"/>
    <mergeCell ref="K17:K18"/>
    <mergeCell ref="L17:L18"/>
    <mergeCell ref="M17:M18"/>
    <mergeCell ref="N17:N18"/>
    <mergeCell ref="Q17:Q18"/>
    <mergeCell ref="R17:R18"/>
    <mergeCell ref="AQ15:AQ16"/>
    <mergeCell ref="AR15:AR16"/>
    <mergeCell ref="AS15:AS16"/>
    <mergeCell ref="AT15:AT16"/>
    <mergeCell ref="B17:B18"/>
    <mergeCell ref="C17:F17"/>
    <mergeCell ref="G17:G18"/>
    <mergeCell ref="H17:H18"/>
    <mergeCell ref="I17:I18"/>
    <mergeCell ref="J17:J18"/>
    <mergeCell ref="AK15:AK16"/>
    <mergeCell ref="AL15:AL16"/>
    <mergeCell ref="AM15:AM16"/>
    <mergeCell ref="AN15:AN16"/>
    <mergeCell ref="AO15:AO16"/>
    <mergeCell ref="AP15:AP16"/>
    <mergeCell ref="AE15:AE16"/>
    <mergeCell ref="AF15:AF16"/>
    <mergeCell ref="AG15:AG16"/>
    <mergeCell ref="AH15:AH16"/>
    <mergeCell ref="AI15:AI16"/>
    <mergeCell ref="AJ15:AJ16"/>
    <mergeCell ref="Y15:Y16"/>
    <mergeCell ref="Z15:Z16"/>
    <mergeCell ref="AA15:AA16"/>
    <mergeCell ref="AB15:AB16"/>
    <mergeCell ref="AC15:AC16"/>
    <mergeCell ref="AD15:AD16"/>
    <mergeCell ref="S15:S16"/>
    <mergeCell ref="T15:T16"/>
    <mergeCell ref="U15:U16"/>
    <mergeCell ref="V15:V16"/>
    <mergeCell ref="W15:W16"/>
    <mergeCell ref="X15:X16"/>
    <mergeCell ref="K15:K16"/>
    <mergeCell ref="L15:L16"/>
    <mergeCell ref="M15:M16"/>
    <mergeCell ref="N15:N16"/>
    <mergeCell ref="Q15:Q16"/>
    <mergeCell ref="R15:R16"/>
    <mergeCell ref="AQ13:AQ14"/>
    <mergeCell ref="AR13:AR14"/>
    <mergeCell ref="K13:K14"/>
    <mergeCell ref="L13:L14"/>
    <mergeCell ref="M13:M14"/>
    <mergeCell ref="N13:N14"/>
    <mergeCell ref="Q13:Q14"/>
    <mergeCell ref="R13:R14"/>
    <mergeCell ref="AS13:AS14"/>
    <mergeCell ref="AT13:AT14"/>
    <mergeCell ref="B15:B16"/>
    <mergeCell ref="C15:F15"/>
    <mergeCell ref="G15:G16"/>
    <mergeCell ref="H15:H16"/>
    <mergeCell ref="I15:I16"/>
    <mergeCell ref="J15:J16"/>
    <mergeCell ref="AK13:AK14"/>
    <mergeCell ref="AL13:AL14"/>
    <mergeCell ref="AM13:AM14"/>
    <mergeCell ref="AN13:AN14"/>
    <mergeCell ref="AO13:AO14"/>
    <mergeCell ref="AP13:AP14"/>
    <mergeCell ref="AE13:AE14"/>
    <mergeCell ref="AF13:AF14"/>
    <mergeCell ref="AG13:AG14"/>
    <mergeCell ref="AH13:AH14"/>
    <mergeCell ref="AI13:AI14"/>
    <mergeCell ref="AJ13:AJ14"/>
    <mergeCell ref="Y13:Y14"/>
    <mergeCell ref="Z13:Z14"/>
    <mergeCell ref="AA13:AA14"/>
    <mergeCell ref="AB13:AB14"/>
    <mergeCell ref="AC13:AC14"/>
    <mergeCell ref="AD13:AD14"/>
    <mergeCell ref="S13:S14"/>
    <mergeCell ref="T13:T14"/>
    <mergeCell ref="U13:U14"/>
    <mergeCell ref="V13:V14"/>
    <mergeCell ref="W13:W14"/>
    <mergeCell ref="X13:X14"/>
    <mergeCell ref="AQ25:AQ26"/>
    <mergeCell ref="AR25:AR26"/>
    <mergeCell ref="AS25:AS26"/>
    <mergeCell ref="AT25:AT26"/>
    <mergeCell ref="AK25:AK26"/>
    <mergeCell ref="AL25:AL26"/>
    <mergeCell ref="AM25:AM26"/>
    <mergeCell ref="AN25:AN26"/>
    <mergeCell ref="AO25:AO26"/>
    <mergeCell ref="AP25:AP26"/>
    <mergeCell ref="AE25:AE26"/>
    <mergeCell ref="AF25:AF26"/>
    <mergeCell ref="AG25:AG26"/>
    <mergeCell ref="AH25:AH26"/>
    <mergeCell ref="AI25:AI26"/>
    <mergeCell ref="AJ25:AJ26"/>
    <mergeCell ref="Y25:Y26"/>
    <mergeCell ref="Z25:Z26"/>
    <mergeCell ref="AA25:AA26"/>
    <mergeCell ref="AB25:AB26"/>
    <mergeCell ref="AC25:AC26"/>
    <mergeCell ref="AD25:AD26"/>
    <mergeCell ref="S25:S26"/>
    <mergeCell ref="T25:T26"/>
    <mergeCell ref="U25:U26"/>
    <mergeCell ref="V25:V26"/>
    <mergeCell ref="W25:W26"/>
    <mergeCell ref="X25:X26"/>
    <mergeCell ref="K25:K26"/>
    <mergeCell ref="L25:L26"/>
    <mergeCell ref="M25:M26"/>
    <mergeCell ref="N25:N26"/>
    <mergeCell ref="Q25:Q26"/>
    <mergeCell ref="R25:R26"/>
    <mergeCell ref="B25:B26"/>
    <mergeCell ref="C25:F25"/>
    <mergeCell ref="G25:G26"/>
    <mergeCell ref="H25:H26"/>
    <mergeCell ref="I25:I26"/>
    <mergeCell ref="J25:J26"/>
    <mergeCell ref="AQ21:AQ22"/>
    <mergeCell ref="AR21:AR22"/>
    <mergeCell ref="AS21:AS22"/>
    <mergeCell ref="AT21:AT22"/>
    <mergeCell ref="AK21:AK22"/>
    <mergeCell ref="AL21:AL22"/>
    <mergeCell ref="AM21:AM22"/>
    <mergeCell ref="AN21:AN22"/>
    <mergeCell ref="AO21:AO22"/>
    <mergeCell ref="AP21:AP22"/>
    <mergeCell ref="AE21:AE22"/>
    <mergeCell ref="AF21:AF22"/>
    <mergeCell ref="AG21:AG22"/>
    <mergeCell ref="AH21:AH22"/>
    <mergeCell ref="AI21:AI22"/>
    <mergeCell ref="AJ21:AJ22"/>
    <mergeCell ref="Y21:Y22"/>
    <mergeCell ref="Z21:Z22"/>
    <mergeCell ref="AA21:AA22"/>
    <mergeCell ref="AB21:AB22"/>
    <mergeCell ref="AC21:AC22"/>
    <mergeCell ref="AD21:AD22"/>
    <mergeCell ref="S21:S22"/>
    <mergeCell ref="T21:T22"/>
    <mergeCell ref="U21:U22"/>
    <mergeCell ref="V21:V22"/>
    <mergeCell ref="W21:W22"/>
    <mergeCell ref="X21:X22"/>
    <mergeCell ref="K21:K22"/>
    <mergeCell ref="L21:L22"/>
    <mergeCell ref="M21:M22"/>
    <mergeCell ref="N21:N22"/>
    <mergeCell ref="Q21:Q22"/>
    <mergeCell ref="R21:R22"/>
    <mergeCell ref="AQ19:AQ20"/>
    <mergeCell ref="AR19:AR20"/>
    <mergeCell ref="AS19:AS20"/>
    <mergeCell ref="AT19:AT20"/>
    <mergeCell ref="B21:B22"/>
    <mergeCell ref="C21:F21"/>
    <mergeCell ref="G21:G22"/>
    <mergeCell ref="H21:H22"/>
    <mergeCell ref="I21:I22"/>
    <mergeCell ref="J21:J22"/>
    <mergeCell ref="AK19:AK20"/>
    <mergeCell ref="AL19:AL20"/>
    <mergeCell ref="AM19:AM20"/>
    <mergeCell ref="AN19:AN20"/>
    <mergeCell ref="AO19:AO20"/>
    <mergeCell ref="AP19:AP20"/>
    <mergeCell ref="AE19:AE20"/>
    <mergeCell ref="AF19:AF20"/>
    <mergeCell ref="AG19:AG20"/>
    <mergeCell ref="AH19:AH20"/>
    <mergeCell ref="AI19:AI20"/>
    <mergeCell ref="AJ19:AJ20"/>
    <mergeCell ref="Y19:Y20"/>
    <mergeCell ref="Z19:Z20"/>
    <mergeCell ref="AA19:AA20"/>
    <mergeCell ref="AB19:AB20"/>
    <mergeCell ref="AC19:AC20"/>
    <mergeCell ref="AD19:AD20"/>
    <mergeCell ref="S19:S20"/>
    <mergeCell ref="T19:T20"/>
    <mergeCell ref="U19:U20"/>
    <mergeCell ref="V19:V20"/>
    <mergeCell ref="W19:W20"/>
    <mergeCell ref="X19:X20"/>
    <mergeCell ref="K19:K20"/>
    <mergeCell ref="L19:L20"/>
    <mergeCell ref="M19:M20"/>
    <mergeCell ref="N19:N20"/>
    <mergeCell ref="Q19:Q20"/>
    <mergeCell ref="R19:R20"/>
    <mergeCell ref="C19:F19"/>
    <mergeCell ref="G19:G20"/>
    <mergeCell ref="H19:H20"/>
    <mergeCell ref="I19:I20"/>
    <mergeCell ref="J19:J20"/>
    <mergeCell ref="B63:B64"/>
    <mergeCell ref="AQ51:AQ52"/>
    <mergeCell ref="AR51:AR52"/>
    <mergeCell ref="AS51:AS52"/>
    <mergeCell ref="AT51:AT52"/>
    <mergeCell ref="B61:B62"/>
    <mergeCell ref="AK51:AK52"/>
    <mergeCell ref="AL51:AL52"/>
    <mergeCell ref="AM51:AM52"/>
    <mergeCell ref="AN51:AN52"/>
    <mergeCell ref="AO51:AO52"/>
    <mergeCell ref="AP51:AP52"/>
    <mergeCell ref="AE51:AE52"/>
    <mergeCell ref="AF51:AF52"/>
    <mergeCell ref="AG51:AG52"/>
    <mergeCell ref="AH51:AH52"/>
    <mergeCell ref="AI51:AI52"/>
    <mergeCell ref="AJ51:AJ52"/>
    <mergeCell ref="Y51:Y52"/>
    <mergeCell ref="Z51:Z52"/>
    <mergeCell ref="AA51:AA52"/>
    <mergeCell ref="AB51:AB52"/>
    <mergeCell ref="AC51:AC52"/>
    <mergeCell ref="AD51:AD52"/>
    <mergeCell ref="S51:S52"/>
    <mergeCell ref="T51:T52"/>
    <mergeCell ref="U51:U52"/>
    <mergeCell ref="V51:V52"/>
    <mergeCell ref="W51:W52"/>
    <mergeCell ref="X51:X52"/>
    <mergeCell ref="K51:K52"/>
    <mergeCell ref="L51:L52"/>
    <mergeCell ref="M51:M52"/>
    <mergeCell ref="N51:N52"/>
    <mergeCell ref="Q51:Q52"/>
    <mergeCell ref="R51:R52"/>
    <mergeCell ref="AR49:AR50"/>
    <mergeCell ref="AS49:AS50"/>
    <mergeCell ref="AT49:AT50"/>
    <mergeCell ref="B59:B60"/>
    <mergeCell ref="C51:F51"/>
    <mergeCell ref="G51:G52"/>
    <mergeCell ref="H51:H52"/>
    <mergeCell ref="I51:I52"/>
    <mergeCell ref="J51:J52"/>
    <mergeCell ref="AL49:AL50"/>
    <mergeCell ref="AM49:AM50"/>
    <mergeCell ref="AN49:AN50"/>
    <mergeCell ref="AO49:AO50"/>
    <mergeCell ref="AP49:AP50"/>
    <mergeCell ref="AQ49:AQ50"/>
    <mergeCell ref="AF49:AF50"/>
    <mergeCell ref="AG49:AG50"/>
    <mergeCell ref="AH49:AH50"/>
    <mergeCell ref="AI49:AI50"/>
    <mergeCell ref="AJ49:AJ50"/>
    <mergeCell ref="AK49:AK50"/>
    <mergeCell ref="Z49:Z50"/>
    <mergeCell ref="AA49:AA50"/>
    <mergeCell ref="AB49:AB50"/>
    <mergeCell ref="AC49:AC50"/>
    <mergeCell ref="AD49:AD50"/>
    <mergeCell ref="AE49:AE50"/>
    <mergeCell ref="T49:T50"/>
    <mergeCell ref="U49:U50"/>
    <mergeCell ref="V49:V50"/>
    <mergeCell ref="W49:W50"/>
    <mergeCell ref="X49:X50"/>
    <mergeCell ref="Y49:Y50"/>
    <mergeCell ref="L49:L50"/>
    <mergeCell ref="M49:M50"/>
    <mergeCell ref="N49:N50"/>
    <mergeCell ref="Q49:Q50"/>
    <mergeCell ref="R49:R50"/>
    <mergeCell ref="S49:S50"/>
    <mergeCell ref="AQ47:AQ48"/>
    <mergeCell ref="AR47:AR48"/>
    <mergeCell ref="AS47:AS48"/>
    <mergeCell ref="AT47:AT48"/>
    <mergeCell ref="G49:G50"/>
    <mergeCell ref="H49:H50"/>
    <mergeCell ref="I49:I50"/>
    <mergeCell ref="J49:J50"/>
    <mergeCell ref="K49:K50"/>
    <mergeCell ref="AK47:AK48"/>
    <mergeCell ref="AL47:AL48"/>
    <mergeCell ref="AM47:AM48"/>
    <mergeCell ref="AN47:AN48"/>
    <mergeCell ref="AO47:AO48"/>
    <mergeCell ref="AP47:AP48"/>
    <mergeCell ref="AE47:AE48"/>
    <mergeCell ref="AF47:AF48"/>
    <mergeCell ref="AG47:AG48"/>
    <mergeCell ref="AH47:AH48"/>
    <mergeCell ref="AI47:AI48"/>
    <mergeCell ref="AJ47:AJ48"/>
    <mergeCell ref="Y47:Y48"/>
    <mergeCell ref="Z47:Z48"/>
    <mergeCell ref="AA47:AA48"/>
    <mergeCell ref="AB47:AB48"/>
    <mergeCell ref="AC47:AC48"/>
    <mergeCell ref="AD47:AD48"/>
    <mergeCell ref="S47:S48"/>
    <mergeCell ref="T47:T48"/>
    <mergeCell ref="U47:U48"/>
    <mergeCell ref="V47:V48"/>
    <mergeCell ref="W47:W48"/>
    <mergeCell ref="X47:X48"/>
    <mergeCell ref="K47:K48"/>
    <mergeCell ref="L47:L48"/>
    <mergeCell ref="M47:M48"/>
    <mergeCell ref="N47:N48"/>
    <mergeCell ref="Q47:Q48"/>
    <mergeCell ref="R47:R48"/>
    <mergeCell ref="AQ45:AQ46"/>
    <mergeCell ref="AR45:AR46"/>
    <mergeCell ref="AS45:AS46"/>
    <mergeCell ref="AT45:AT46"/>
    <mergeCell ref="B55:B56"/>
    <mergeCell ref="C47:F47"/>
    <mergeCell ref="G47:G48"/>
    <mergeCell ref="H47:H48"/>
    <mergeCell ref="I47:I48"/>
    <mergeCell ref="J47:J48"/>
    <mergeCell ref="AK45:AK46"/>
    <mergeCell ref="AL45:AL46"/>
    <mergeCell ref="AM45:AM46"/>
    <mergeCell ref="AN45:AN46"/>
    <mergeCell ref="AO45:AO46"/>
    <mergeCell ref="AP45:AP46"/>
    <mergeCell ref="AE45:AE46"/>
    <mergeCell ref="AF45:AF46"/>
    <mergeCell ref="AG45:AG46"/>
    <mergeCell ref="AH45:AH46"/>
    <mergeCell ref="AI45:AI46"/>
    <mergeCell ref="AJ45:AJ46"/>
    <mergeCell ref="Y45:Y46"/>
    <mergeCell ref="Z45:Z46"/>
    <mergeCell ref="AA45:AA46"/>
    <mergeCell ref="AB45:AB46"/>
    <mergeCell ref="AC45:AC46"/>
    <mergeCell ref="AD45:AD46"/>
    <mergeCell ref="S45:S46"/>
    <mergeCell ref="T45:T46"/>
    <mergeCell ref="U45:U46"/>
    <mergeCell ref="V45:V46"/>
    <mergeCell ref="W45:W46"/>
    <mergeCell ref="X45:X46"/>
    <mergeCell ref="K45:K46"/>
    <mergeCell ref="L45:L46"/>
    <mergeCell ref="M45:M46"/>
    <mergeCell ref="N45:N46"/>
    <mergeCell ref="Q45:Q46"/>
    <mergeCell ref="R45:R46"/>
    <mergeCell ref="B45:B46"/>
    <mergeCell ref="C45:F45"/>
    <mergeCell ref="G45:G46"/>
    <mergeCell ref="H45:H46"/>
    <mergeCell ref="I45:I46"/>
    <mergeCell ref="J45:J46"/>
    <mergeCell ref="R39:R40"/>
    <mergeCell ref="S39:S40"/>
    <mergeCell ref="T39:T40"/>
    <mergeCell ref="U39:U40"/>
    <mergeCell ref="J39:J40"/>
    <mergeCell ref="K39:K40"/>
    <mergeCell ref="L39:L40"/>
    <mergeCell ref="M39:M40"/>
    <mergeCell ref="AL37:AL38"/>
    <mergeCell ref="AM37:AM38"/>
    <mergeCell ref="AN37:AN38"/>
    <mergeCell ref="AO37:AO38"/>
    <mergeCell ref="AF37:AF38"/>
    <mergeCell ref="AG37:AG38"/>
    <mergeCell ref="AH37:AH38"/>
    <mergeCell ref="AI37:AI38"/>
    <mergeCell ref="Z37:Z38"/>
    <mergeCell ref="AA37:AA38"/>
    <mergeCell ref="AB37:AB38"/>
    <mergeCell ref="AC37:AC38"/>
    <mergeCell ref="T37:T38"/>
    <mergeCell ref="U37:U38"/>
    <mergeCell ref="V37:V38"/>
    <mergeCell ref="W37:W38"/>
    <mergeCell ref="N39:N40"/>
    <mergeCell ref="Q39:Q40"/>
    <mergeCell ref="AQ33:AQ34"/>
    <mergeCell ref="AR33:AR34"/>
    <mergeCell ref="AS33:AS34"/>
    <mergeCell ref="AT33:AT34"/>
    <mergeCell ref="AK33:AK34"/>
    <mergeCell ref="AL33:AL34"/>
    <mergeCell ref="AM33:AM34"/>
    <mergeCell ref="AN33:AN34"/>
    <mergeCell ref="AO33:AO34"/>
    <mergeCell ref="AP33:AP34"/>
    <mergeCell ref="AE33:AE34"/>
    <mergeCell ref="AF33:AF34"/>
    <mergeCell ref="AG33:AG34"/>
    <mergeCell ref="AH33:AH34"/>
    <mergeCell ref="AI33:AI34"/>
    <mergeCell ref="AJ33:AJ34"/>
    <mergeCell ref="Y33:Y34"/>
    <mergeCell ref="Z33:Z34"/>
    <mergeCell ref="AA33:AA34"/>
    <mergeCell ref="AB33:AB34"/>
    <mergeCell ref="AC33:AC34"/>
    <mergeCell ref="AD33:AD34"/>
    <mergeCell ref="S33:S34"/>
    <mergeCell ref="T33:T34"/>
    <mergeCell ref="U33:U34"/>
    <mergeCell ref="V33:V34"/>
    <mergeCell ref="W33:W34"/>
    <mergeCell ref="X33:X34"/>
    <mergeCell ref="K33:K34"/>
    <mergeCell ref="L33:L34"/>
    <mergeCell ref="M33:M34"/>
    <mergeCell ref="N33:N34"/>
    <mergeCell ref="Q33:Q34"/>
    <mergeCell ref="R33:R34"/>
    <mergeCell ref="B33:B34"/>
    <mergeCell ref="C33:F33"/>
    <mergeCell ref="G33:G34"/>
    <mergeCell ref="H33:H34"/>
    <mergeCell ref="I33:I34"/>
    <mergeCell ref="J33:J34"/>
    <mergeCell ref="AQ27:AQ28"/>
    <mergeCell ref="AR27:AR28"/>
    <mergeCell ref="AS27:AS28"/>
    <mergeCell ref="AT27:AT28"/>
    <mergeCell ref="AK27:AK28"/>
    <mergeCell ref="AL27:AL28"/>
    <mergeCell ref="AM27:AM28"/>
    <mergeCell ref="AN27:AN28"/>
    <mergeCell ref="AO27:AO28"/>
    <mergeCell ref="AP27:AP28"/>
    <mergeCell ref="AE27:AE28"/>
    <mergeCell ref="AF27:AF28"/>
    <mergeCell ref="AG27:AG28"/>
    <mergeCell ref="AH27:AH28"/>
    <mergeCell ref="AI27:AI28"/>
    <mergeCell ref="AJ27:AJ28"/>
    <mergeCell ref="Y27:Y28"/>
    <mergeCell ref="Z27:Z28"/>
    <mergeCell ref="AA27:AA28"/>
    <mergeCell ref="AB27:AB28"/>
    <mergeCell ref="AC27:AC28"/>
    <mergeCell ref="AD27:AD28"/>
    <mergeCell ref="S27:S28"/>
    <mergeCell ref="T27:T28"/>
    <mergeCell ref="U27:U28"/>
    <mergeCell ref="V27:V28"/>
    <mergeCell ref="W27:W28"/>
    <mergeCell ref="X27:X28"/>
    <mergeCell ref="K27:K28"/>
    <mergeCell ref="L27:L28"/>
    <mergeCell ref="M27:M28"/>
    <mergeCell ref="N27:N28"/>
    <mergeCell ref="Q27:Q28"/>
    <mergeCell ref="R27:R28"/>
    <mergeCell ref="B27:B28"/>
    <mergeCell ref="C27:F27"/>
    <mergeCell ref="G27:G28"/>
    <mergeCell ref="H27:H28"/>
    <mergeCell ref="I27:I28"/>
    <mergeCell ref="J27:J28"/>
    <mergeCell ref="AQ11:AQ12"/>
    <mergeCell ref="AR11:AR12"/>
    <mergeCell ref="AS11:AS12"/>
    <mergeCell ref="AT11:AT12"/>
    <mergeCell ref="B13:B14"/>
    <mergeCell ref="C13:F13"/>
    <mergeCell ref="G13:G14"/>
    <mergeCell ref="H13:H14"/>
    <mergeCell ref="I13:I14"/>
    <mergeCell ref="J13:J14"/>
    <mergeCell ref="AK11:AK12"/>
    <mergeCell ref="AL11:AL12"/>
    <mergeCell ref="AM11:AM12"/>
    <mergeCell ref="AN11:AN12"/>
    <mergeCell ref="AO11:AO12"/>
    <mergeCell ref="AP11:AP12"/>
    <mergeCell ref="AE11:AE12"/>
    <mergeCell ref="AF11:AF12"/>
    <mergeCell ref="AG11:AG12"/>
    <mergeCell ref="AH11:AH12"/>
    <mergeCell ref="AI11:AI12"/>
    <mergeCell ref="AJ11:AJ12"/>
    <mergeCell ref="Y11:Y12"/>
    <mergeCell ref="Z11:Z12"/>
    <mergeCell ref="AA11:AA12"/>
    <mergeCell ref="AB11:AB12"/>
    <mergeCell ref="AC11:AC12"/>
    <mergeCell ref="AD11:AD12"/>
    <mergeCell ref="S11:S12"/>
    <mergeCell ref="T11:T12"/>
    <mergeCell ref="U11:U12"/>
    <mergeCell ref="V11:V12"/>
    <mergeCell ref="B11:B12"/>
    <mergeCell ref="C11:F11"/>
    <mergeCell ref="G11:G12"/>
    <mergeCell ref="H11:H12"/>
    <mergeCell ref="I11:I12"/>
    <mergeCell ref="J11:J12"/>
    <mergeCell ref="J7:J8"/>
    <mergeCell ref="K7:K8"/>
    <mergeCell ref="L7:L8"/>
    <mergeCell ref="M7:M8"/>
    <mergeCell ref="R7:R8"/>
    <mergeCell ref="S7:S8"/>
    <mergeCell ref="T7:T8"/>
    <mergeCell ref="U7:U8"/>
    <mergeCell ref="N7:N8"/>
    <mergeCell ref="Q7:Q8"/>
    <mergeCell ref="J9:J10"/>
    <mergeCell ref="K9:K10"/>
    <mergeCell ref="T9:T10"/>
    <mergeCell ref="U9:U10"/>
    <mergeCell ref="L9:L10"/>
    <mergeCell ref="M9:M10"/>
    <mergeCell ref="N9:N10"/>
    <mergeCell ref="Q9:Q10"/>
    <mergeCell ref="R9:R10"/>
    <mergeCell ref="S9:S10"/>
    <mergeCell ref="AE5:AE6"/>
    <mergeCell ref="AF5:AF6"/>
    <mergeCell ref="AG5:AG6"/>
    <mergeCell ref="AH5:AH6"/>
    <mergeCell ref="AI5:AI6"/>
    <mergeCell ref="AJ5:AJ6"/>
    <mergeCell ref="Y5:Y6"/>
    <mergeCell ref="Z5:Z6"/>
    <mergeCell ref="AA5:AA6"/>
    <mergeCell ref="AB5:AB6"/>
    <mergeCell ref="AC5:AC6"/>
    <mergeCell ref="AD5:AD6"/>
    <mergeCell ref="W11:W12"/>
    <mergeCell ref="X11:X12"/>
    <mergeCell ref="K11:K12"/>
    <mergeCell ref="L11:L12"/>
    <mergeCell ref="M11:M12"/>
    <mergeCell ref="N11:N12"/>
    <mergeCell ref="Q11:Q12"/>
    <mergeCell ref="R11:R12"/>
    <mergeCell ref="AG9:AG10"/>
    <mergeCell ref="V9:V10"/>
    <mergeCell ref="W9:W10"/>
    <mergeCell ref="X9:X10"/>
    <mergeCell ref="Y9:Y10"/>
    <mergeCell ref="A1:F1"/>
    <mergeCell ref="G1:N1"/>
    <mergeCell ref="Q1:AT1"/>
    <mergeCell ref="G2:N2"/>
    <mergeCell ref="S5:S6"/>
    <mergeCell ref="T5:T6"/>
    <mergeCell ref="U5:U6"/>
    <mergeCell ref="V5:V6"/>
    <mergeCell ref="W5:W6"/>
    <mergeCell ref="X5:X6"/>
    <mergeCell ref="K5:K6"/>
    <mergeCell ref="L5:L6"/>
    <mergeCell ref="M5:M6"/>
    <mergeCell ref="N5:N6"/>
    <mergeCell ref="Q5:Q6"/>
    <mergeCell ref="R5:R6"/>
    <mergeCell ref="B5:B6"/>
    <mergeCell ref="C5:F5"/>
    <mergeCell ref="G5:G6"/>
    <mergeCell ref="H5:H6"/>
    <mergeCell ref="I5:I6"/>
    <mergeCell ref="J5:J6"/>
    <mergeCell ref="AQ5:AQ6"/>
    <mergeCell ref="AR5:AR6"/>
    <mergeCell ref="AS5:AS6"/>
    <mergeCell ref="AT5:AT6"/>
    <mergeCell ref="AK5:AK6"/>
    <mergeCell ref="AL5:AL6"/>
    <mergeCell ref="AM5:AM6"/>
    <mergeCell ref="AN5:AN6"/>
    <mergeCell ref="AO5:AO6"/>
    <mergeCell ref="AP5:AP6"/>
  </mergeCells>
  <pageMargins left="0.23622047244094491" right="0.23622047244094491" top="0.19685039370078741" bottom="0.19685039370078741" header="0.31496062992125984" footer="0.31496062992125984"/>
  <pageSetup paperSize="9" scale="53" fitToHeight="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AU45"/>
  <sheetViews>
    <sheetView zoomScale="80" zoomScaleNormal="80" workbookViewId="0">
      <selection activeCell="F6" sqref="F6"/>
    </sheetView>
  </sheetViews>
  <sheetFormatPr defaultRowHeight="15"/>
  <cols>
    <col min="1" max="1" width="4.7109375" style="1" customWidth="1"/>
    <col min="2" max="2" width="6.42578125" style="2" customWidth="1"/>
    <col min="3" max="3" width="45.7109375" style="1" customWidth="1"/>
    <col min="4" max="6" width="45.7109375" style="2" customWidth="1"/>
    <col min="7" max="15" width="9.140625" style="1"/>
    <col min="16" max="16" width="9.140625" style="1" hidden="1" customWidth="1"/>
    <col min="17" max="46" width="5.7109375" style="1" hidden="1" customWidth="1"/>
    <col min="47" max="47" width="9.140625" style="1" hidden="1" customWidth="1"/>
    <col min="48" max="48" width="0" style="1" hidden="1" customWidth="1"/>
    <col min="49" max="16384" width="9.140625" style="1"/>
  </cols>
  <sheetData>
    <row r="1" spans="1:46" ht="21.75" customHeight="1" thickBot="1">
      <c r="A1" s="102" t="s">
        <v>17</v>
      </c>
      <c r="B1" s="103"/>
      <c r="C1" s="103"/>
      <c r="D1" s="103"/>
      <c r="E1" s="103"/>
      <c r="F1" s="104"/>
      <c r="G1" s="106" t="s">
        <v>18</v>
      </c>
      <c r="H1" s="107"/>
      <c r="I1" s="107"/>
      <c r="J1" s="107"/>
      <c r="K1" s="107"/>
      <c r="L1" s="107"/>
      <c r="M1" s="107"/>
      <c r="N1" s="108"/>
      <c r="Q1" s="96" t="s">
        <v>19</v>
      </c>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8"/>
    </row>
    <row r="2" spans="1:46" ht="18" customHeight="1" thickBot="1">
      <c r="A2" s="162" t="s">
        <v>309</v>
      </c>
      <c r="B2" s="163"/>
      <c r="C2" s="163"/>
      <c r="D2" s="163"/>
      <c r="E2" s="163"/>
      <c r="F2" s="164"/>
      <c r="G2" s="115" t="s">
        <v>22</v>
      </c>
      <c r="H2" s="116"/>
      <c r="I2" s="116"/>
      <c r="J2" s="116"/>
      <c r="K2" s="116"/>
      <c r="L2" s="116"/>
      <c r="M2" s="116"/>
      <c r="N2" s="117"/>
      <c r="Q2" s="59">
        <v>1</v>
      </c>
      <c r="R2" s="60">
        <v>2</v>
      </c>
      <c r="S2" s="60">
        <v>3</v>
      </c>
      <c r="T2" s="60">
        <v>4</v>
      </c>
      <c r="U2" s="60">
        <v>5</v>
      </c>
      <c r="V2" s="60">
        <v>6</v>
      </c>
      <c r="W2" s="60">
        <v>7</v>
      </c>
      <c r="X2" s="60">
        <v>8</v>
      </c>
      <c r="Y2" s="60">
        <v>9</v>
      </c>
      <c r="Z2" s="60">
        <v>10</v>
      </c>
      <c r="AA2" s="60">
        <v>11</v>
      </c>
      <c r="AB2" s="60">
        <v>12</v>
      </c>
      <c r="AC2" s="60">
        <v>13</v>
      </c>
      <c r="AD2" s="60">
        <v>14</v>
      </c>
      <c r="AE2" s="60">
        <v>15</v>
      </c>
      <c r="AF2" s="60">
        <v>16</v>
      </c>
      <c r="AG2" s="60">
        <v>17</v>
      </c>
      <c r="AH2" s="60">
        <v>18</v>
      </c>
      <c r="AI2" s="60">
        <v>19</v>
      </c>
      <c r="AJ2" s="60">
        <v>20</v>
      </c>
      <c r="AK2" s="60">
        <v>21</v>
      </c>
      <c r="AL2" s="60">
        <v>22</v>
      </c>
      <c r="AM2" s="60">
        <v>23</v>
      </c>
      <c r="AN2" s="60">
        <v>24</v>
      </c>
      <c r="AO2" s="60">
        <v>25</v>
      </c>
      <c r="AP2" s="60">
        <v>26</v>
      </c>
      <c r="AQ2" s="60">
        <v>27</v>
      </c>
      <c r="AR2" s="60">
        <v>28</v>
      </c>
      <c r="AS2" s="60">
        <v>29</v>
      </c>
      <c r="AT2" s="61">
        <v>30</v>
      </c>
    </row>
    <row r="3" spans="1:46" ht="15" customHeight="1">
      <c r="A3" s="165" t="s">
        <v>310</v>
      </c>
      <c r="B3" s="150" t="s">
        <v>311</v>
      </c>
      <c r="C3" s="152" t="s">
        <v>312</v>
      </c>
      <c r="D3" s="152"/>
      <c r="E3" s="152"/>
      <c r="F3" s="153"/>
      <c r="G3" s="132">
        <v>1</v>
      </c>
      <c r="H3" s="113">
        <v>3</v>
      </c>
      <c r="I3" s="113">
        <v>4</v>
      </c>
      <c r="J3" s="113"/>
      <c r="K3" s="113"/>
      <c r="L3" s="113"/>
      <c r="M3" s="113"/>
      <c r="N3" s="114"/>
      <c r="Q3" s="80">
        <f t="shared" ref="Q3:AT17" si="0">IF(COUNTIF($G3:$N4,Q$2)&gt;0,ROW()+1,"")</f>
        <v>4</v>
      </c>
      <c r="R3" s="72" t="str">
        <f t="shared" si="0"/>
        <v/>
      </c>
      <c r="S3" s="72">
        <f t="shared" si="0"/>
        <v>4</v>
      </c>
      <c r="T3" s="72">
        <f t="shared" si="0"/>
        <v>4</v>
      </c>
      <c r="U3" s="72" t="str">
        <f t="shared" si="0"/>
        <v/>
      </c>
      <c r="V3" s="72" t="str">
        <f t="shared" si="0"/>
        <v/>
      </c>
      <c r="W3" s="72" t="str">
        <f t="shared" si="0"/>
        <v/>
      </c>
      <c r="X3" s="72" t="str">
        <f t="shared" si="0"/>
        <v/>
      </c>
      <c r="Y3" s="72" t="str">
        <f t="shared" si="0"/>
        <v/>
      </c>
      <c r="Z3" s="72" t="str">
        <f t="shared" si="0"/>
        <v/>
      </c>
      <c r="AA3" s="72" t="str">
        <f t="shared" si="0"/>
        <v/>
      </c>
      <c r="AB3" s="72" t="str">
        <f t="shared" si="0"/>
        <v/>
      </c>
      <c r="AC3" s="72" t="str">
        <f t="shared" si="0"/>
        <v/>
      </c>
      <c r="AD3" s="72" t="str">
        <f t="shared" si="0"/>
        <v/>
      </c>
      <c r="AE3" s="72" t="str">
        <f t="shared" si="0"/>
        <v/>
      </c>
      <c r="AF3" s="72" t="str">
        <f t="shared" si="0"/>
        <v/>
      </c>
      <c r="AG3" s="72" t="str">
        <f t="shared" si="0"/>
        <v/>
      </c>
      <c r="AH3" s="72" t="str">
        <f t="shared" si="0"/>
        <v/>
      </c>
      <c r="AI3" s="72" t="str">
        <f t="shared" si="0"/>
        <v/>
      </c>
      <c r="AJ3" s="72" t="str">
        <f t="shared" si="0"/>
        <v/>
      </c>
      <c r="AK3" s="72" t="str">
        <f t="shared" si="0"/>
        <v/>
      </c>
      <c r="AL3" s="72" t="str">
        <f t="shared" si="0"/>
        <v/>
      </c>
      <c r="AM3" s="72" t="str">
        <f t="shared" si="0"/>
        <v/>
      </c>
      <c r="AN3" s="72" t="str">
        <f t="shared" si="0"/>
        <v/>
      </c>
      <c r="AO3" s="72" t="str">
        <f t="shared" si="0"/>
        <v/>
      </c>
      <c r="AP3" s="72" t="str">
        <f t="shared" si="0"/>
        <v/>
      </c>
      <c r="AQ3" s="72" t="str">
        <f t="shared" si="0"/>
        <v/>
      </c>
      <c r="AR3" s="72" t="str">
        <f t="shared" si="0"/>
        <v/>
      </c>
      <c r="AS3" s="72" t="str">
        <f t="shared" si="0"/>
        <v/>
      </c>
      <c r="AT3" s="72" t="str">
        <f t="shared" si="0"/>
        <v/>
      </c>
    </row>
    <row r="4" spans="1:46" ht="45" customHeight="1">
      <c r="A4" s="166"/>
      <c r="B4" s="151"/>
      <c r="C4" s="40" t="s">
        <v>313</v>
      </c>
      <c r="D4" s="45" t="s">
        <v>314</v>
      </c>
      <c r="E4" s="45" t="s">
        <v>26</v>
      </c>
      <c r="F4" s="38" t="s">
        <v>315</v>
      </c>
      <c r="G4" s="120"/>
      <c r="H4" s="81"/>
      <c r="I4" s="81"/>
      <c r="J4" s="81"/>
      <c r="K4" s="81"/>
      <c r="L4" s="81"/>
      <c r="M4" s="81"/>
      <c r="N4" s="82"/>
      <c r="Q4" s="80"/>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row>
    <row r="5" spans="1:46" ht="15" customHeight="1">
      <c r="A5" s="166"/>
      <c r="B5" s="154" t="s">
        <v>316</v>
      </c>
      <c r="C5" s="155" t="s">
        <v>317</v>
      </c>
      <c r="D5" s="155"/>
      <c r="E5" s="155"/>
      <c r="F5" s="156"/>
      <c r="G5" s="120">
        <v>2</v>
      </c>
      <c r="H5" s="81">
        <v>5</v>
      </c>
      <c r="I5" s="81"/>
      <c r="J5" s="81"/>
      <c r="K5" s="81"/>
      <c r="L5" s="81"/>
      <c r="M5" s="81"/>
      <c r="N5" s="82"/>
      <c r="Q5" s="80" t="str">
        <f t="shared" si="0"/>
        <v/>
      </c>
      <c r="R5" s="72">
        <f t="shared" si="0"/>
        <v>6</v>
      </c>
      <c r="S5" s="72" t="str">
        <f t="shared" si="0"/>
        <v/>
      </c>
      <c r="T5" s="72" t="str">
        <f t="shared" si="0"/>
        <v/>
      </c>
      <c r="U5" s="72">
        <f t="shared" si="0"/>
        <v>6</v>
      </c>
      <c r="V5" s="72" t="str">
        <f t="shared" si="0"/>
        <v/>
      </c>
      <c r="W5" s="72" t="str">
        <f t="shared" si="0"/>
        <v/>
      </c>
      <c r="X5" s="72" t="str">
        <f t="shared" si="0"/>
        <v/>
      </c>
      <c r="Y5" s="72" t="str">
        <f t="shared" si="0"/>
        <v/>
      </c>
      <c r="Z5" s="72" t="str">
        <f t="shared" si="0"/>
        <v/>
      </c>
      <c r="AA5" s="72" t="str">
        <f t="shared" si="0"/>
        <v/>
      </c>
      <c r="AB5" s="72" t="str">
        <f t="shared" si="0"/>
        <v/>
      </c>
      <c r="AC5" s="72" t="str">
        <f t="shared" si="0"/>
        <v/>
      </c>
      <c r="AD5" s="72" t="str">
        <f t="shared" si="0"/>
        <v/>
      </c>
      <c r="AE5" s="72" t="str">
        <f t="shared" si="0"/>
        <v/>
      </c>
      <c r="AF5" s="72" t="str">
        <f t="shared" si="0"/>
        <v/>
      </c>
      <c r="AG5" s="72" t="str">
        <f t="shared" si="0"/>
        <v/>
      </c>
      <c r="AH5" s="72" t="str">
        <f t="shared" si="0"/>
        <v/>
      </c>
      <c r="AI5" s="72" t="str">
        <f t="shared" si="0"/>
        <v/>
      </c>
      <c r="AJ5" s="72" t="str">
        <f t="shared" si="0"/>
        <v/>
      </c>
      <c r="AK5" s="72" t="str">
        <f t="shared" si="0"/>
        <v/>
      </c>
      <c r="AL5" s="72" t="str">
        <f t="shared" si="0"/>
        <v/>
      </c>
      <c r="AM5" s="72" t="str">
        <f t="shared" si="0"/>
        <v/>
      </c>
      <c r="AN5" s="72" t="str">
        <f t="shared" si="0"/>
        <v/>
      </c>
      <c r="AO5" s="72" t="str">
        <f t="shared" si="0"/>
        <v/>
      </c>
      <c r="AP5" s="72" t="str">
        <f t="shared" si="0"/>
        <v/>
      </c>
      <c r="AQ5" s="72" t="str">
        <f t="shared" si="0"/>
        <v/>
      </c>
      <c r="AR5" s="72" t="str">
        <f t="shared" si="0"/>
        <v/>
      </c>
      <c r="AS5" s="72" t="str">
        <f t="shared" si="0"/>
        <v/>
      </c>
      <c r="AT5" s="72" t="str">
        <f t="shared" si="0"/>
        <v/>
      </c>
    </row>
    <row r="6" spans="1:46" ht="45" customHeight="1">
      <c r="A6" s="166"/>
      <c r="B6" s="151"/>
      <c r="C6" s="40" t="s">
        <v>318</v>
      </c>
      <c r="D6" s="40" t="s">
        <v>319</v>
      </c>
      <c r="E6" s="40" t="s">
        <v>320</v>
      </c>
      <c r="F6" s="38" t="s">
        <v>321</v>
      </c>
      <c r="G6" s="120"/>
      <c r="H6" s="81"/>
      <c r="I6" s="81"/>
      <c r="J6" s="81"/>
      <c r="K6" s="81"/>
      <c r="L6" s="81"/>
      <c r="M6" s="81"/>
      <c r="N6" s="82"/>
      <c r="Q6" s="80"/>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row>
    <row r="7" spans="1:46" ht="15" customHeight="1">
      <c r="A7" s="166"/>
      <c r="B7" s="154"/>
      <c r="C7" s="155"/>
      <c r="D7" s="155"/>
      <c r="E7" s="155"/>
      <c r="F7" s="156"/>
      <c r="G7" s="120"/>
      <c r="H7" s="81"/>
      <c r="I7" s="81"/>
      <c r="J7" s="81"/>
      <c r="K7" s="81"/>
      <c r="L7" s="81"/>
      <c r="M7" s="81"/>
      <c r="N7" s="82"/>
      <c r="Q7" s="80" t="str">
        <f t="shared" si="0"/>
        <v/>
      </c>
      <c r="R7" s="72" t="str">
        <f t="shared" si="0"/>
        <v/>
      </c>
      <c r="S7" s="72" t="str">
        <f t="shared" si="0"/>
        <v/>
      </c>
      <c r="T7" s="72" t="str">
        <f t="shared" si="0"/>
        <v/>
      </c>
      <c r="U7" s="72" t="str">
        <f t="shared" si="0"/>
        <v/>
      </c>
      <c r="V7" s="72" t="str">
        <f t="shared" si="0"/>
        <v/>
      </c>
      <c r="W7" s="72" t="str">
        <f t="shared" si="0"/>
        <v/>
      </c>
      <c r="X7" s="72" t="str">
        <f t="shared" si="0"/>
        <v/>
      </c>
      <c r="Y7" s="72" t="str">
        <f t="shared" si="0"/>
        <v/>
      </c>
      <c r="Z7" s="72" t="str">
        <f t="shared" si="0"/>
        <v/>
      </c>
      <c r="AA7" s="72" t="str">
        <f t="shared" si="0"/>
        <v/>
      </c>
      <c r="AB7" s="72" t="str">
        <f t="shared" si="0"/>
        <v/>
      </c>
      <c r="AC7" s="72" t="str">
        <f t="shared" si="0"/>
        <v/>
      </c>
      <c r="AD7" s="72" t="str">
        <f t="shared" si="0"/>
        <v/>
      </c>
      <c r="AE7" s="72" t="str">
        <f t="shared" si="0"/>
        <v/>
      </c>
      <c r="AF7" s="72" t="str">
        <f t="shared" si="0"/>
        <v/>
      </c>
      <c r="AG7" s="72" t="str">
        <f t="shared" si="0"/>
        <v/>
      </c>
      <c r="AH7" s="72" t="str">
        <f t="shared" si="0"/>
        <v/>
      </c>
      <c r="AI7" s="72" t="str">
        <f t="shared" si="0"/>
        <v/>
      </c>
      <c r="AJ7" s="72" t="str">
        <f t="shared" si="0"/>
        <v/>
      </c>
      <c r="AK7" s="72" t="str">
        <f t="shared" si="0"/>
        <v/>
      </c>
      <c r="AL7" s="72" t="str">
        <f t="shared" si="0"/>
        <v/>
      </c>
      <c r="AM7" s="72" t="str">
        <f t="shared" si="0"/>
        <v/>
      </c>
      <c r="AN7" s="72" t="str">
        <f t="shared" si="0"/>
        <v/>
      </c>
      <c r="AO7" s="72" t="str">
        <f t="shared" si="0"/>
        <v/>
      </c>
      <c r="AP7" s="72" t="str">
        <f t="shared" si="0"/>
        <v/>
      </c>
      <c r="AQ7" s="72" t="str">
        <f t="shared" si="0"/>
        <v/>
      </c>
      <c r="AR7" s="72" t="str">
        <f t="shared" si="0"/>
        <v/>
      </c>
      <c r="AS7" s="72" t="str">
        <f t="shared" si="0"/>
        <v/>
      </c>
      <c r="AT7" s="72" t="str">
        <f t="shared" si="0"/>
        <v/>
      </c>
    </row>
    <row r="8" spans="1:46" ht="45" customHeight="1">
      <c r="A8" s="166"/>
      <c r="B8" s="151"/>
      <c r="C8" s="40"/>
      <c r="D8" s="40"/>
      <c r="E8" s="40"/>
      <c r="F8" s="38"/>
      <c r="G8" s="120"/>
      <c r="H8" s="81"/>
      <c r="I8" s="81"/>
      <c r="J8" s="81"/>
      <c r="K8" s="81"/>
      <c r="L8" s="81"/>
      <c r="M8" s="81"/>
      <c r="N8" s="82"/>
      <c r="Q8" s="80"/>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row>
    <row r="9" spans="1:46" ht="15" customHeight="1">
      <c r="A9" s="166"/>
      <c r="B9" s="154"/>
      <c r="C9" s="155"/>
      <c r="D9" s="155"/>
      <c r="E9" s="155"/>
      <c r="F9" s="156"/>
      <c r="G9" s="120"/>
      <c r="H9" s="81"/>
      <c r="I9" s="81"/>
      <c r="J9" s="81"/>
      <c r="K9" s="81"/>
      <c r="L9" s="81"/>
      <c r="M9" s="81"/>
      <c r="N9" s="82"/>
      <c r="Q9" s="80" t="str">
        <f t="shared" si="0"/>
        <v/>
      </c>
      <c r="R9" s="72" t="str">
        <f t="shared" si="0"/>
        <v/>
      </c>
      <c r="S9" s="72" t="str">
        <f t="shared" si="0"/>
        <v/>
      </c>
      <c r="T9" s="72" t="str">
        <f t="shared" si="0"/>
        <v/>
      </c>
      <c r="U9" s="72" t="str">
        <f t="shared" si="0"/>
        <v/>
      </c>
      <c r="V9" s="72" t="str">
        <f t="shared" si="0"/>
        <v/>
      </c>
      <c r="W9" s="72" t="str">
        <f t="shared" si="0"/>
        <v/>
      </c>
      <c r="X9" s="72" t="str">
        <f t="shared" si="0"/>
        <v/>
      </c>
      <c r="Y9" s="72" t="str">
        <f t="shared" si="0"/>
        <v/>
      </c>
      <c r="Z9" s="72" t="str">
        <f t="shared" si="0"/>
        <v/>
      </c>
      <c r="AA9" s="72" t="str">
        <f t="shared" si="0"/>
        <v/>
      </c>
      <c r="AB9" s="72" t="str">
        <f t="shared" si="0"/>
        <v/>
      </c>
      <c r="AC9" s="72" t="str">
        <f t="shared" si="0"/>
        <v/>
      </c>
      <c r="AD9" s="72" t="str">
        <f t="shared" si="0"/>
        <v/>
      </c>
      <c r="AE9" s="72" t="str">
        <f t="shared" si="0"/>
        <v/>
      </c>
      <c r="AF9" s="72" t="str">
        <f t="shared" si="0"/>
        <v/>
      </c>
      <c r="AG9" s="72" t="str">
        <f t="shared" si="0"/>
        <v/>
      </c>
      <c r="AH9" s="72" t="str">
        <f t="shared" si="0"/>
        <v/>
      </c>
      <c r="AI9" s="72" t="str">
        <f t="shared" si="0"/>
        <v/>
      </c>
      <c r="AJ9" s="72" t="str">
        <f t="shared" si="0"/>
        <v/>
      </c>
      <c r="AK9" s="72" t="str">
        <f t="shared" si="0"/>
        <v/>
      </c>
      <c r="AL9" s="72" t="str">
        <f t="shared" si="0"/>
        <v/>
      </c>
      <c r="AM9" s="72" t="str">
        <f t="shared" si="0"/>
        <v/>
      </c>
      <c r="AN9" s="72" t="str">
        <f t="shared" si="0"/>
        <v/>
      </c>
      <c r="AO9" s="72" t="str">
        <f t="shared" si="0"/>
        <v/>
      </c>
      <c r="AP9" s="72" t="str">
        <f t="shared" si="0"/>
        <v/>
      </c>
      <c r="AQ9" s="72" t="str">
        <f t="shared" si="0"/>
        <v/>
      </c>
      <c r="AR9" s="72" t="str">
        <f t="shared" si="0"/>
        <v/>
      </c>
      <c r="AS9" s="72" t="str">
        <f t="shared" si="0"/>
        <v/>
      </c>
      <c r="AT9" s="72" t="str">
        <f t="shared" si="0"/>
        <v/>
      </c>
    </row>
    <row r="10" spans="1:46" ht="45" customHeight="1">
      <c r="A10" s="166"/>
      <c r="B10" s="151"/>
      <c r="C10" s="40"/>
      <c r="D10" s="40"/>
      <c r="E10" s="40"/>
      <c r="F10" s="38"/>
      <c r="G10" s="120"/>
      <c r="H10" s="81"/>
      <c r="I10" s="81"/>
      <c r="J10" s="81"/>
      <c r="K10" s="81"/>
      <c r="L10" s="81"/>
      <c r="M10" s="81"/>
      <c r="N10" s="82"/>
      <c r="Q10" s="80"/>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row>
    <row r="11" spans="1:46" ht="15" customHeight="1">
      <c r="A11" s="166"/>
      <c r="B11" s="154"/>
      <c r="C11" s="155"/>
      <c r="D11" s="155"/>
      <c r="E11" s="155"/>
      <c r="F11" s="156"/>
      <c r="G11" s="120"/>
      <c r="H11" s="81"/>
      <c r="I11" s="81"/>
      <c r="J11" s="81"/>
      <c r="K11" s="81"/>
      <c r="L11" s="81"/>
      <c r="M11" s="81"/>
      <c r="N11" s="82"/>
      <c r="Q11" s="80" t="str">
        <f t="shared" si="0"/>
        <v/>
      </c>
      <c r="R11" s="72" t="str">
        <f t="shared" si="0"/>
        <v/>
      </c>
      <c r="S11" s="72" t="str">
        <f t="shared" si="0"/>
        <v/>
      </c>
      <c r="T11" s="72" t="str">
        <f t="shared" si="0"/>
        <v/>
      </c>
      <c r="U11" s="72" t="str">
        <f t="shared" si="0"/>
        <v/>
      </c>
      <c r="V11" s="72" t="str">
        <f t="shared" si="0"/>
        <v/>
      </c>
      <c r="W11" s="72" t="str">
        <f t="shared" si="0"/>
        <v/>
      </c>
      <c r="X11" s="72" t="str">
        <f t="shared" si="0"/>
        <v/>
      </c>
      <c r="Y11" s="72" t="str">
        <f t="shared" si="0"/>
        <v/>
      </c>
      <c r="Z11" s="72" t="str">
        <f t="shared" si="0"/>
        <v/>
      </c>
      <c r="AA11" s="72" t="str">
        <f t="shared" si="0"/>
        <v/>
      </c>
      <c r="AB11" s="72" t="str">
        <f t="shared" si="0"/>
        <v/>
      </c>
      <c r="AC11" s="72" t="str">
        <f t="shared" si="0"/>
        <v/>
      </c>
      <c r="AD11" s="72" t="str">
        <f t="shared" si="0"/>
        <v/>
      </c>
      <c r="AE11" s="72" t="str">
        <f t="shared" si="0"/>
        <v/>
      </c>
      <c r="AF11" s="72" t="str">
        <f t="shared" si="0"/>
        <v/>
      </c>
      <c r="AG11" s="72" t="str">
        <f t="shared" si="0"/>
        <v/>
      </c>
      <c r="AH11" s="72" t="str">
        <f t="shared" si="0"/>
        <v/>
      </c>
      <c r="AI11" s="72" t="str">
        <f t="shared" si="0"/>
        <v/>
      </c>
      <c r="AJ11" s="72" t="str">
        <f t="shared" si="0"/>
        <v/>
      </c>
      <c r="AK11" s="72" t="str">
        <f t="shared" si="0"/>
        <v/>
      </c>
      <c r="AL11" s="72" t="str">
        <f t="shared" si="0"/>
        <v/>
      </c>
      <c r="AM11" s="72" t="str">
        <f t="shared" si="0"/>
        <v/>
      </c>
      <c r="AN11" s="72" t="str">
        <f t="shared" si="0"/>
        <v/>
      </c>
      <c r="AO11" s="72" t="str">
        <f t="shared" si="0"/>
        <v/>
      </c>
      <c r="AP11" s="72" t="str">
        <f t="shared" si="0"/>
        <v/>
      </c>
      <c r="AQ11" s="72" t="str">
        <f t="shared" si="0"/>
        <v/>
      </c>
      <c r="AR11" s="72" t="str">
        <f t="shared" si="0"/>
        <v/>
      </c>
      <c r="AS11" s="72" t="str">
        <f t="shared" si="0"/>
        <v/>
      </c>
      <c r="AT11" s="72" t="str">
        <f t="shared" si="0"/>
        <v/>
      </c>
    </row>
    <row r="12" spans="1:46" ht="45" customHeight="1">
      <c r="A12" s="166"/>
      <c r="B12" s="151"/>
      <c r="C12" s="40"/>
      <c r="D12" s="40"/>
      <c r="E12" s="40"/>
      <c r="F12" s="38"/>
      <c r="G12" s="120"/>
      <c r="H12" s="81"/>
      <c r="I12" s="81"/>
      <c r="J12" s="81"/>
      <c r="K12" s="81"/>
      <c r="L12" s="81"/>
      <c r="M12" s="81"/>
      <c r="N12" s="82"/>
      <c r="Q12" s="80"/>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row>
    <row r="13" spans="1:46" ht="15" customHeight="1">
      <c r="A13" s="166"/>
      <c r="B13" s="154"/>
      <c r="C13" s="155"/>
      <c r="D13" s="155"/>
      <c r="E13" s="155"/>
      <c r="F13" s="156"/>
      <c r="G13" s="120"/>
      <c r="H13" s="81"/>
      <c r="I13" s="81"/>
      <c r="J13" s="81"/>
      <c r="K13" s="81"/>
      <c r="L13" s="81"/>
      <c r="M13" s="81"/>
      <c r="N13" s="82"/>
      <c r="Q13" s="80" t="str">
        <f t="shared" si="0"/>
        <v/>
      </c>
      <c r="R13" s="72" t="str">
        <f t="shared" si="0"/>
        <v/>
      </c>
      <c r="S13" s="72" t="str">
        <f t="shared" si="0"/>
        <v/>
      </c>
      <c r="T13" s="72" t="str">
        <f t="shared" si="0"/>
        <v/>
      </c>
      <c r="U13" s="72" t="str">
        <f t="shared" si="0"/>
        <v/>
      </c>
      <c r="V13" s="72" t="str">
        <f t="shared" si="0"/>
        <v/>
      </c>
      <c r="W13" s="72" t="str">
        <f t="shared" si="0"/>
        <v/>
      </c>
      <c r="X13" s="72" t="str">
        <f t="shared" si="0"/>
        <v/>
      </c>
      <c r="Y13" s="72" t="str">
        <f t="shared" si="0"/>
        <v/>
      </c>
      <c r="Z13" s="72" t="str">
        <f t="shared" si="0"/>
        <v/>
      </c>
      <c r="AA13" s="72" t="str">
        <f t="shared" si="0"/>
        <v/>
      </c>
      <c r="AB13" s="72" t="str">
        <f t="shared" si="0"/>
        <v/>
      </c>
      <c r="AC13" s="72" t="str">
        <f t="shared" si="0"/>
        <v/>
      </c>
      <c r="AD13" s="72" t="str">
        <f t="shared" si="0"/>
        <v/>
      </c>
      <c r="AE13" s="72" t="str">
        <f t="shared" si="0"/>
        <v/>
      </c>
      <c r="AF13" s="72" t="str">
        <f t="shared" si="0"/>
        <v/>
      </c>
      <c r="AG13" s="72" t="str">
        <f t="shared" si="0"/>
        <v/>
      </c>
      <c r="AH13" s="72" t="str">
        <f t="shared" si="0"/>
        <v/>
      </c>
      <c r="AI13" s="72" t="str">
        <f t="shared" si="0"/>
        <v/>
      </c>
      <c r="AJ13" s="72" t="str">
        <f t="shared" si="0"/>
        <v/>
      </c>
      <c r="AK13" s="72" t="str">
        <f t="shared" si="0"/>
        <v/>
      </c>
      <c r="AL13" s="72" t="str">
        <f t="shared" si="0"/>
        <v/>
      </c>
      <c r="AM13" s="72" t="str">
        <f t="shared" si="0"/>
        <v/>
      </c>
      <c r="AN13" s="72" t="str">
        <f t="shared" si="0"/>
        <v/>
      </c>
      <c r="AO13" s="72" t="str">
        <f t="shared" si="0"/>
        <v/>
      </c>
      <c r="AP13" s="72" t="str">
        <f t="shared" si="0"/>
        <v/>
      </c>
      <c r="AQ13" s="72" t="str">
        <f t="shared" si="0"/>
        <v/>
      </c>
      <c r="AR13" s="72" t="str">
        <f t="shared" si="0"/>
        <v/>
      </c>
      <c r="AS13" s="72" t="str">
        <f t="shared" si="0"/>
        <v/>
      </c>
      <c r="AT13" s="72" t="str">
        <f t="shared" si="0"/>
        <v/>
      </c>
    </row>
    <row r="14" spans="1:46" ht="45" customHeight="1" thickBot="1">
      <c r="A14" s="167"/>
      <c r="B14" s="157"/>
      <c r="C14" s="41"/>
      <c r="D14" s="41"/>
      <c r="E14" s="41"/>
      <c r="F14" s="39"/>
      <c r="G14" s="120"/>
      <c r="H14" s="81"/>
      <c r="I14" s="81"/>
      <c r="J14" s="81"/>
      <c r="K14" s="81"/>
      <c r="L14" s="81"/>
      <c r="M14" s="81"/>
      <c r="N14" s="82"/>
      <c r="Q14" s="80"/>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row>
    <row r="15" spans="1:46" ht="15" customHeight="1">
      <c r="A15" s="168" t="s">
        <v>322</v>
      </c>
      <c r="B15" s="158" t="s">
        <v>323</v>
      </c>
      <c r="C15" s="159" t="s">
        <v>324</v>
      </c>
      <c r="D15" s="159"/>
      <c r="E15" s="159"/>
      <c r="F15" s="160"/>
      <c r="G15" s="120">
        <v>1</v>
      </c>
      <c r="H15" s="81">
        <v>2</v>
      </c>
      <c r="I15" s="81">
        <v>3</v>
      </c>
      <c r="J15" s="81"/>
      <c r="K15" s="81"/>
      <c r="L15" s="81"/>
      <c r="M15" s="81"/>
      <c r="N15" s="82"/>
      <c r="Q15" s="80">
        <f t="shared" si="0"/>
        <v>16</v>
      </c>
      <c r="R15" s="72">
        <f t="shared" si="0"/>
        <v>16</v>
      </c>
      <c r="S15" s="72">
        <f t="shared" si="0"/>
        <v>16</v>
      </c>
      <c r="T15" s="72" t="str">
        <f t="shared" si="0"/>
        <v/>
      </c>
      <c r="U15" s="72" t="str">
        <f t="shared" si="0"/>
        <v/>
      </c>
      <c r="V15" s="72" t="str">
        <f t="shared" si="0"/>
        <v/>
      </c>
      <c r="W15" s="72" t="str">
        <f t="shared" si="0"/>
        <v/>
      </c>
      <c r="X15" s="72" t="str">
        <f t="shared" si="0"/>
        <v/>
      </c>
      <c r="Y15" s="72" t="str">
        <f t="shared" si="0"/>
        <v/>
      </c>
      <c r="Z15" s="72" t="str">
        <f t="shared" si="0"/>
        <v/>
      </c>
      <c r="AA15" s="72" t="str">
        <f t="shared" si="0"/>
        <v/>
      </c>
      <c r="AB15" s="72" t="str">
        <f t="shared" si="0"/>
        <v/>
      </c>
      <c r="AC15" s="72" t="str">
        <f t="shared" si="0"/>
        <v/>
      </c>
      <c r="AD15" s="72" t="str">
        <f t="shared" si="0"/>
        <v/>
      </c>
      <c r="AE15" s="72" t="str">
        <f t="shared" si="0"/>
        <v/>
      </c>
      <c r="AF15" s="72" t="str">
        <f t="shared" si="0"/>
        <v/>
      </c>
      <c r="AG15" s="72" t="str">
        <f t="shared" si="0"/>
        <v/>
      </c>
      <c r="AH15" s="72" t="str">
        <f t="shared" si="0"/>
        <v/>
      </c>
      <c r="AI15" s="72" t="str">
        <f t="shared" si="0"/>
        <v/>
      </c>
      <c r="AJ15" s="72" t="str">
        <f t="shared" si="0"/>
        <v/>
      </c>
      <c r="AK15" s="72" t="str">
        <f t="shared" si="0"/>
        <v/>
      </c>
      <c r="AL15" s="72" t="str">
        <f t="shared" si="0"/>
        <v/>
      </c>
      <c r="AM15" s="72" t="str">
        <f t="shared" si="0"/>
        <v/>
      </c>
      <c r="AN15" s="72" t="str">
        <f t="shared" si="0"/>
        <v/>
      </c>
      <c r="AO15" s="72" t="str">
        <f t="shared" si="0"/>
        <v/>
      </c>
      <c r="AP15" s="72" t="str">
        <f t="shared" si="0"/>
        <v/>
      </c>
      <c r="AQ15" s="72" t="str">
        <f t="shared" si="0"/>
        <v/>
      </c>
      <c r="AR15" s="72" t="str">
        <f t="shared" si="0"/>
        <v/>
      </c>
      <c r="AS15" s="72" t="str">
        <f t="shared" si="0"/>
        <v/>
      </c>
      <c r="AT15" s="72" t="str">
        <f t="shared" si="0"/>
        <v/>
      </c>
    </row>
    <row r="16" spans="1:46" ht="45" customHeight="1">
      <c r="A16" s="145"/>
      <c r="B16" s="123"/>
      <c r="C16" s="40" t="s">
        <v>325</v>
      </c>
      <c r="D16" s="45" t="s">
        <v>26</v>
      </c>
      <c r="E16" s="40" t="s">
        <v>326</v>
      </c>
      <c r="F16" s="38" t="s">
        <v>327</v>
      </c>
      <c r="G16" s="120"/>
      <c r="H16" s="81"/>
      <c r="I16" s="81"/>
      <c r="J16" s="81"/>
      <c r="K16" s="81"/>
      <c r="L16" s="81"/>
      <c r="M16" s="81"/>
      <c r="N16" s="82"/>
      <c r="Q16" s="80"/>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row>
    <row r="17" spans="1:46" ht="15" customHeight="1">
      <c r="A17" s="145"/>
      <c r="B17" s="123" t="s">
        <v>328</v>
      </c>
      <c r="C17" s="124" t="s">
        <v>329</v>
      </c>
      <c r="D17" s="124"/>
      <c r="E17" s="124"/>
      <c r="F17" s="161"/>
      <c r="G17" s="120">
        <v>1</v>
      </c>
      <c r="H17" s="81">
        <v>4</v>
      </c>
      <c r="I17" s="81">
        <v>5</v>
      </c>
      <c r="J17" s="81"/>
      <c r="K17" s="81"/>
      <c r="L17" s="81"/>
      <c r="M17" s="81"/>
      <c r="N17" s="82"/>
      <c r="Q17" s="80">
        <f t="shared" si="0"/>
        <v>18</v>
      </c>
      <c r="R17" s="72" t="str">
        <f t="shared" si="0"/>
        <v/>
      </c>
      <c r="S17" s="72" t="str">
        <f t="shared" si="0"/>
        <v/>
      </c>
      <c r="T17" s="72">
        <f t="shared" si="0"/>
        <v>18</v>
      </c>
      <c r="U17" s="72">
        <f t="shared" si="0"/>
        <v>18</v>
      </c>
      <c r="V17" s="72" t="str">
        <f t="shared" si="0"/>
        <v/>
      </c>
      <c r="W17" s="72" t="str">
        <f t="shared" si="0"/>
        <v/>
      </c>
      <c r="X17" s="72" t="str">
        <f t="shared" si="0"/>
        <v/>
      </c>
      <c r="Y17" s="72" t="str">
        <f t="shared" si="0"/>
        <v/>
      </c>
      <c r="Z17" s="72" t="str">
        <f t="shared" si="0"/>
        <v/>
      </c>
      <c r="AA17" s="72" t="str">
        <f t="shared" si="0"/>
        <v/>
      </c>
      <c r="AB17" s="72" t="str">
        <f t="shared" si="0"/>
        <v/>
      </c>
      <c r="AC17" s="72" t="str">
        <f t="shared" si="0"/>
        <v/>
      </c>
      <c r="AD17" s="72" t="str">
        <f t="shared" si="0"/>
        <v/>
      </c>
      <c r="AE17" s="72" t="str">
        <f t="shared" si="0"/>
        <v/>
      </c>
      <c r="AF17" s="72" t="str">
        <f t="shared" si="0"/>
        <v/>
      </c>
      <c r="AG17" s="72" t="str">
        <f t="shared" si="0"/>
        <v/>
      </c>
      <c r="AH17" s="72" t="str">
        <f t="shared" si="0"/>
        <v/>
      </c>
      <c r="AI17" s="72" t="str">
        <f t="shared" si="0"/>
        <v/>
      </c>
      <c r="AJ17" s="72" t="str">
        <f t="shared" si="0"/>
        <v/>
      </c>
      <c r="AK17" s="72" t="str">
        <f t="shared" si="0"/>
        <v/>
      </c>
      <c r="AL17" s="72" t="str">
        <f t="shared" si="0"/>
        <v/>
      </c>
      <c r="AM17" s="72" t="str">
        <f t="shared" si="0"/>
        <v/>
      </c>
      <c r="AN17" s="72" t="str">
        <f t="shared" si="0"/>
        <v/>
      </c>
      <c r="AO17" s="72" t="str">
        <f t="shared" si="0"/>
        <v/>
      </c>
      <c r="AP17" s="72" t="str">
        <f t="shared" si="0"/>
        <v/>
      </c>
      <c r="AQ17" s="72" t="str">
        <f t="shared" si="0"/>
        <v/>
      </c>
      <c r="AR17" s="72" t="str">
        <f t="shared" si="0"/>
        <v/>
      </c>
      <c r="AS17" s="72" t="str">
        <f t="shared" si="0"/>
        <v/>
      </c>
      <c r="AT17" s="72" t="str">
        <f t="shared" si="0"/>
        <v/>
      </c>
    </row>
    <row r="18" spans="1:46" ht="45" customHeight="1">
      <c r="A18" s="145"/>
      <c r="B18" s="123"/>
      <c r="C18" s="40" t="s">
        <v>330</v>
      </c>
      <c r="D18" s="45" t="s">
        <v>26</v>
      </c>
      <c r="E18" s="40" t="s">
        <v>331</v>
      </c>
      <c r="F18" s="38" t="s">
        <v>332</v>
      </c>
      <c r="G18" s="120"/>
      <c r="H18" s="81"/>
      <c r="I18" s="81"/>
      <c r="J18" s="81"/>
      <c r="K18" s="81"/>
      <c r="L18" s="81"/>
      <c r="M18" s="81"/>
      <c r="N18" s="82"/>
      <c r="Q18" s="80"/>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row>
    <row r="19" spans="1:46" ht="15" customHeight="1">
      <c r="A19" s="145"/>
      <c r="B19" s="123"/>
      <c r="C19" s="124"/>
      <c r="D19" s="124"/>
      <c r="E19" s="124"/>
      <c r="F19" s="161"/>
      <c r="G19" s="120"/>
      <c r="H19" s="81"/>
      <c r="I19" s="81"/>
      <c r="J19" s="81"/>
      <c r="K19" s="81"/>
      <c r="L19" s="81"/>
      <c r="M19" s="81"/>
      <c r="N19" s="82"/>
      <c r="Q19" s="80" t="str">
        <f t="shared" ref="Q19:AF19" si="1">IF(COUNTIF($G19:$N20,Q$2)&gt;0,ROW()+1,"")</f>
        <v/>
      </c>
      <c r="R19" s="72" t="str">
        <f t="shared" si="1"/>
        <v/>
      </c>
      <c r="S19" s="72" t="str">
        <f t="shared" si="1"/>
        <v/>
      </c>
      <c r="T19" s="72" t="str">
        <f t="shared" si="1"/>
        <v/>
      </c>
      <c r="U19" s="72" t="str">
        <f t="shared" si="1"/>
        <v/>
      </c>
      <c r="V19" s="72" t="str">
        <f t="shared" si="1"/>
        <v/>
      </c>
      <c r="W19" s="72" t="str">
        <f t="shared" si="1"/>
        <v/>
      </c>
      <c r="X19" s="72" t="str">
        <f t="shared" si="1"/>
        <v/>
      </c>
      <c r="Y19" s="72" t="str">
        <f t="shared" si="1"/>
        <v/>
      </c>
      <c r="Z19" s="72" t="str">
        <f t="shared" si="1"/>
        <v/>
      </c>
      <c r="AA19" s="72" t="str">
        <f t="shared" si="1"/>
        <v/>
      </c>
      <c r="AB19" s="72" t="str">
        <f t="shared" si="1"/>
        <v/>
      </c>
      <c r="AC19" s="72" t="str">
        <f t="shared" si="1"/>
        <v/>
      </c>
      <c r="AD19" s="72" t="str">
        <f t="shared" si="1"/>
        <v/>
      </c>
      <c r="AE19" s="72" t="str">
        <f t="shared" si="1"/>
        <v/>
      </c>
      <c r="AF19" s="72" t="str">
        <f t="shared" si="1"/>
        <v/>
      </c>
      <c r="AG19" s="72" t="str">
        <f t="shared" ref="AG19:AT19" si="2">IF(COUNTIF($G19:$N20,AG$2)&gt;0,ROW()+1,"")</f>
        <v/>
      </c>
      <c r="AH19" s="72" t="str">
        <f t="shared" si="2"/>
        <v/>
      </c>
      <c r="AI19" s="72" t="str">
        <f t="shared" si="2"/>
        <v/>
      </c>
      <c r="AJ19" s="72" t="str">
        <f t="shared" si="2"/>
        <v/>
      </c>
      <c r="AK19" s="72" t="str">
        <f t="shared" si="2"/>
        <v/>
      </c>
      <c r="AL19" s="72" t="str">
        <f t="shared" si="2"/>
        <v/>
      </c>
      <c r="AM19" s="72" t="str">
        <f t="shared" si="2"/>
        <v/>
      </c>
      <c r="AN19" s="72" t="str">
        <f t="shared" si="2"/>
        <v/>
      </c>
      <c r="AO19" s="72" t="str">
        <f t="shared" si="2"/>
        <v/>
      </c>
      <c r="AP19" s="72" t="str">
        <f t="shared" si="2"/>
        <v/>
      </c>
      <c r="AQ19" s="72" t="str">
        <f t="shared" si="2"/>
        <v/>
      </c>
      <c r="AR19" s="72" t="str">
        <f t="shared" si="2"/>
        <v/>
      </c>
      <c r="AS19" s="72" t="str">
        <f t="shared" si="2"/>
        <v/>
      </c>
      <c r="AT19" s="72" t="str">
        <f t="shared" si="2"/>
        <v/>
      </c>
    </row>
    <row r="20" spans="1:46" ht="45" customHeight="1">
      <c r="A20" s="145"/>
      <c r="B20" s="123"/>
      <c r="C20" s="40"/>
      <c r="D20" s="40"/>
      <c r="E20" s="40"/>
      <c r="F20" s="38"/>
      <c r="G20" s="120"/>
      <c r="H20" s="81"/>
      <c r="I20" s="81"/>
      <c r="J20" s="81"/>
      <c r="K20" s="81"/>
      <c r="L20" s="81"/>
      <c r="M20" s="81"/>
      <c r="N20" s="82"/>
      <c r="Q20" s="80"/>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row>
    <row r="21" spans="1:46" ht="15" customHeight="1">
      <c r="A21" s="145"/>
      <c r="B21" s="123"/>
      <c r="C21" s="124"/>
      <c r="D21" s="124"/>
      <c r="E21" s="124"/>
      <c r="F21" s="161"/>
      <c r="G21" s="120"/>
      <c r="H21" s="81"/>
      <c r="I21" s="81"/>
      <c r="J21" s="81"/>
      <c r="K21" s="81"/>
      <c r="L21" s="81"/>
      <c r="M21" s="81"/>
      <c r="N21" s="82"/>
      <c r="Q21" s="80" t="str">
        <f t="shared" ref="Q21:AF21" si="3">IF(COUNTIF($G21:$N22,Q$2)&gt;0,ROW()+1,"")</f>
        <v/>
      </c>
      <c r="R21" s="72" t="str">
        <f t="shared" si="3"/>
        <v/>
      </c>
      <c r="S21" s="72" t="str">
        <f t="shared" si="3"/>
        <v/>
      </c>
      <c r="T21" s="72" t="str">
        <f t="shared" si="3"/>
        <v/>
      </c>
      <c r="U21" s="72" t="str">
        <f t="shared" si="3"/>
        <v/>
      </c>
      <c r="V21" s="72" t="str">
        <f t="shared" si="3"/>
        <v/>
      </c>
      <c r="W21" s="72" t="str">
        <f t="shared" si="3"/>
        <v/>
      </c>
      <c r="X21" s="72" t="str">
        <f t="shared" si="3"/>
        <v/>
      </c>
      <c r="Y21" s="72" t="str">
        <f t="shared" si="3"/>
        <v/>
      </c>
      <c r="Z21" s="72" t="str">
        <f t="shared" si="3"/>
        <v/>
      </c>
      <c r="AA21" s="72" t="str">
        <f t="shared" si="3"/>
        <v/>
      </c>
      <c r="AB21" s="72" t="str">
        <f t="shared" si="3"/>
        <v/>
      </c>
      <c r="AC21" s="72" t="str">
        <f t="shared" si="3"/>
        <v/>
      </c>
      <c r="AD21" s="72" t="str">
        <f t="shared" si="3"/>
        <v/>
      </c>
      <c r="AE21" s="72" t="str">
        <f t="shared" si="3"/>
        <v/>
      </c>
      <c r="AF21" s="72" t="str">
        <f t="shared" si="3"/>
        <v/>
      </c>
      <c r="AG21" s="72" t="str">
        <f t="shared" ref="AG21:AT21" si="4">IF(COUNTIF($G21:$N22,AG$2)&gt;0,ROW()+1,"")</f>
        <v/>
      </c>
      <c r="AH21" s="72" t="str">
        <f t="shared" si="4"/>
        <v/>
      </c>
      <c r="AI21" s="72" t="str">
        <f t="shared" si="4"/>
        <v/>
      </c>
      <c r="AJ21" s="72" t="str">
        <f t="shared" si="4"/>
        <v/>
      </c>
      <c r="AK21" s="72" t="str">
        <f t="shared" si="4"/>
        <v/>
      </c>
      <c r="AL21" s="72" t="str">
        <f t="shared" si="4"/>
        <v/>
      </c>
      <c r="AM21" s="72" t="str">
        <f t="shared" si="4"/>
        <v/>
      </c>
      <c r="AN21" s="72" t="str">
        <f t="shared" si="4"/>
        <v/>
      </c>
      <c r="AO21" s="72" t="str">
        <f t="shared" si="4"/>
        <v/>
      </c>
      <c r="AP21" s="72" t="str">
        <f t="shared" si="4"/>
        <v/>
      </c>
      <c r="AQ21" s="72" t="str">
        <f t="shared" si="4"/>
        <v/>
      </c>
      <c r="AR21" s="72" t="str">
        <f t="shared" si="4"/>
        <v/>
      </c>
      <c r="AS21" s="72" t="str">
        <f t="shared" si="4"/>
        <v/>
      </c>
      <c r="AT21" s="72" t="str">
        <f t="shared" si="4"/>
        <v/>
      </c>
    </row>
    <row r="22" spans="1:46" ht="45" customHeight="1" thickBot="1">
      <c r="A22" s="145"/>
      <c r="B22" s="123"/>
      <c r="C22" s="40"/>
      <c r="D22" s="40"/>
      <c r="E22" s="40"/>
      <c r="F22" s="38"/>
      <c r="G22" s="129"/>
      <c r="H22" s="126"/>
      <c r="I22" s="126"/>
      <c r="J22" s="126"/>
      <c r="K22" s="126"/>
      <c r="L22" s="126"/>
      <c r="M22" s="126"/>
      <c r="N22" s="127"/>
      <c r="Q22" s="80"/>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row>
    <row r="23" spans="1:46" ht="15" customHeight="1">
      <c r="A23" s="145" t="s">
        <v>283</v>
      </c>
      <c r="B23" s="123"/>
      <c r="C23" s="124"/>
      <c r="D23" s="124"/>
      <c r="E23" s="124"/>
      <c r="F23" s="161"/>
      <c r="G23" s="132"/>
      <c r="H23" s="113"/>
      <c r="I23" s="113"/>
      <c r="J23" s="113"/>
      <c r="K23" s="113"/>
      <c r="L23" s="113"/>
      <c r="M23" s="113"/>
      <c r="N23" s="114"/>
      <c r="Q23" s="80" t="str">
        <f t="shared" ref="Q23:AF23" si="5">IF(COUNTIF($G23:$N24,Q$2)&gt;0,ROW()+1,"")</f>
        <v/>
      </c>
      <c r="R23" s="72" t="str">
        <f t="shared" si="5"/>
        <v/>
      </c>
      <c r="S23" s="72" t="str">
        <f t="shared" si="5"/>
        <v/>
      </c>
      <c r="T23" s="72" t="str">
        <f t="shared" si="5"/>
        <v/>
      </c>
      <c r="U23" s="72" t="str">
        <f t="shared" si="5"/>
        <v/>
      </c>
      <c r="V23" s="72" t="str">
        <f t="shared" si="5"/>
        <v/>
      </c>
      <c r="W23" s="72" t="str">
        <f t="shared" si="5"/>
        <v/>
      </c>
      <c r="X23" s="72" t="str">
        <f t="shared" si="5"/>
        <v/>
      </c>
      <c r="Y23" s="72" t="str">
        <f t="shared" si="5"/>
        <v/>
      </c>
      <c r="Z23" s="72" t="str">
        <f t="shared" si="5"/>
        <v/>
      </c>
      <c r="AA23" s="72" t="str">
        <f t="shared" si="5"/>
        <v/>
      </c>
      <c r="AB23" s="72" t="str">
        <f t="shared" si="5"/>
        <v/>
      </c>
      <c r="AC23" s="72" t="str">
        <f t="shared" si="5"/>
        <v/>
      </c>
      <c r="AD23" s="72" t="str">
        <f t="shared" si="5"/>
        <v/>
      </c>
      <c r="AE23" s="72" t="str">
        <f t="shared" si="5"/>
        <v/>
      </c>
      <c r="AF23" s="72" t="str">
        <f t="shared" si="5"/>
        <v/>
      </c>
      <c r="AG23" s="72" t="str">
        <f t="shared" ref="AG23:AT23" si="6">IF(COUNTIF($G23:$N24,AG$2)&gt;0,ROW()+1,"")</f>
        <v/>
      </c>
      <c r="AH23" s="72" t="str">
        <f t="shared" si="6"/>
        <v/>
      </c>
      <c r="AI23" s="72" t="str">
        <f t="shared" si="6"/>
        <v/>
      </c>
      <c r="AJ23" s="72" t="str">
        <f t="shared" si="6"/>
        <v/>
      </c>
      <c r="AK23" s="72" t="str">
        <f t="shared" si="6"/>
        <v/>
      </c>
      <c r="AL23" s="72" t="str">
        <f t="shared" si="6"/>
        <v/>
      </c>
      <c r="AM23" s="72" t="str">
        <f t="shared" si="6"/>
        <v/>
      </c>
      <c r="AN23" s="72" t="str">
        <f t="shared" si="6"/>
        <v/>
      </c>
      <c r="AO23" s="72" t="str">
        <f t="shared" si="6"/>
        <v/>
      </c>
      <c r="AP23" s="72" t="str">
        <f t="shared" si="6"/>
        <v/>
      </c>
      <c r="AQ23" s="72" t="str">
        <f t="shared" si="6"/>
        <v/>
      </c>
      <c r="AR23" s="72" t="str">
        <f t="shared" si="6"/>
        <v/>
      </c>
      <c r="AS23" s="72" t="str">
        <f t="shared" si="6"/>
        <v/>
      </c>
      <c r="AT23" s="72" t="str">
        <f t="shared" si="6"/>
        <v/>
      </c>
    </row>
    <row r="24" spans="1:46" ht="45" customHeight="1">
      <c r="A24" s="145"/>
      <c r="B24" s="123"/>
      <c r="C24" s="40"/>
      <c r="D24" s="40"/>
      <c r="E24" s="40"/>
      <c r="F24" s="38"/>
      <c r="G24" s="120"/>
      <c r="H24" s="81"/>
      <c r="I24" s="81"/>
      <c r="J24" s="81"/>
      <c r="K24" s="81"/>
      <c r="L24" s="81"/>
      <c r="M24" s="81"/>
      <c r="N24" s="82"/>
      <c r="Q24" s="80"/>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row>
    <row r="25" spans="1:46" ht="15" customHeight="1">
      <c r="A25" s="145"/>
      <c r="B25" s="123"/>
      <c r="C25" s="124"/>
      <c r="D25" s="124"/>
      <c r="E25" s="124"/>
      <c r="F25" s="161"/>
      <c r="G25" s="120"/>
      <c r="H25" s="81"/>
      <c r="I25" s="81"/>
      <c r="J25" s="81"/>
      <c r="K25" s="81"/>
      <c r="L25" s="81"/>
      <c r="M25" s="81"/>
      <c r="N25" s="82"/>
      <c r="Q25" s="80" t="str">
        <f t="shared" ref="Q25:AF25" si="7">IF(COUNTIF($G25:$N26,Q$2)&gt;0,ROW()+1,"")</f>
        <v/>
      </c>
      <c r="R25" s="72" t="str">
        <f t="shared" si="7"/>
        <v/>
      </c>
      <c r="S25" s="72" t="str">
        <f t="shared" si="7"/>
        <v/>
      </c>
      <c r="T25" s="72" t="str">
        <f t="shared" si="7"/>
        <v/>
      </c>
      <c r="U25" s="72" t="str">
        <f t="shared" si="7"/>
        <v/>
      </c>
      <c r="V25" s="72" t="str">
        <f t="shared" si="7"/>
        <v/>
      </c>
      <c r="W25" s="72" t="str">
        <f t="shared" si="7"/>
        <v/>
      </c>
      <c r="X25" s="72" t="str">
        <f t="shared" si="7"/>
        <v/>
      </c>
      <c r="Y25" s="72" t="str">
        <f t="shared" si="7"/>
        <v/>
      </c>
      <c r="Z25" s="72" t="str">
        <f t="shared" si="7"/>
        <v/>
      </c>
      <c r="AA25" s="72" t="str">
        <f t="shared" si="7"/>
        <v/>
      </c>
      <c r="AB25" s="72" t="str">
        <f t="shared" si="7"/>
        <v/>
      </c>
      <c r="AC25" s="72" t="str">
        <f t="shared" si="7"/>
        <v/>
      </c>
      <c r="AD25" s="72" t="str">
        <f t="shared" si="7"/>
        <v/>
      </c>
      <c r="AE25" s="72" t="str">
        <f t="shared" si="7"/>
        <v/>
      </c>
      <c r="AF25" s="72" t="str">
        <f t="shared" si="7"/>
        <v/>
      </c>
      <c r="AG25" s="72" t="str">
        <f t="shared" ref="AG25:AT25" si="8">IF(COUNTIF($G25:$N26,AG$2)&gt;0,ROW()+1,"")</f>
        <v/>
      </c>
      <c r="AH25" s="72" t="str">
        <f t="shared" si="8"/>
        <v/>
      </c>
      <c r="AI25" s="72" t="str">
        <f t="shared" si="8"/>
        <v/>
      </c>
      <c r="AJ25" s="72" t="str">
        <f t="shared" si="8"/>
        <v/>
      </c>
      <c r="AK25" s="72" t="str">
        <f t="shared" si="8"/>
        <v/>
      </c>
      <c r="AL25" s="72" t="str">
        <f t="shared" si="8"/>
        <v/>
      </c>
      <c r="AM25" s="72" t="str">
        <f t="shared" si="8"/>
        <v/>
      </c>
      <c r="AN25" s="72" t="str">
        <f t="shared" si="8"/>
        <v/>
      </c>
      <c r="AO25" s="72" t="str">
        <f t="shared" si="8"/>
        <v/>
      </c>
      <c r="AP25" s="72" t="str">
        <f t="shared" si="8"/>
        <v/>
      </c>
      <c r="AQ25" s="72" t="str">
        <f t="shared" si="8"/>
        <v/>
      </c>
      <c r="AR25" s="72" t="str">
        <f t="shared" si="8"/>
        <v/>
      </c>
      <c r="AS25" s="72" t="str">
        <f t="shared" si="8"/>
        <v/>
      </c>
      <c r="AT25" s="72" t="str">
        <f t="shared" si="8"/>
        <v/>
      </c>
    </row>
    <row r="26" spans="1:46" ht="45" customHeight="1">
      <c r="A26" s="145"/>
      <c r="B26" s="123"/>
      <c r="C26" s="40"/>
      <c r="D26" s="40"/>
      <c r="E26" s="40"/>
      <c r="F26" s="38"/>
      <c r="G26" s="120"/>
      <c r="H26" s="81"/>
      <c r="I26" s="81"/>
      <c r="J26" s="81"/>
      <c r="K26" s="81"/>
      <c r="L26" s="81"/>
      <c r="M26" s="81"/>
      <c r="N26" s="82"/>
      <c r="Q26" s="80"/>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row>
    <row r="27" spans="1:46" ht="15" customHeight="1">
      <c r="A27" s="145"/>
      <c r="B27" s="123"/>
      <c r="C27" s="124"/>
      <c r="D27" s="124"/>
      <c r="E27" s="124"/>
      <c r="F27" s="161"/>
      <c r="G27" s="120"/>
      <c r="H27" s="81"/>
      <c r="I27" s="81"/>
      <c r="J27" s="81"/>
      <c r="K27" s="81"/>
      <c r="L27" s="81"/>
      <c r="M27" s="81"/>
      <c r="N27" s="82"/>
      <c r="Q27" s="80" t="str">
        <f t="shared" ref="Q27:AF27" si="9">IF(COUNTIF($G27:$N28,Q$2)&gt;0,ROW()+1,"")</f>
        <v/>
      </c>
      <c r="R27" s="72" t="str">
        <f t="shared" si="9"/>
        <v/>
      </c>
      <c r="S27" s="72" t="str">
        <f t="shared" si="9"/>
        <v/>
      </c>
      <c r="T27" s="72" t="str">
        <f t="shared" si="9"/>
        <v/>
      </c>
      <c r="U27" s="72" t="str">
        <f t="shared" si="9"/>
        <v/>
      </c>
      <c r="V27" s="72" t="str">
        <f t="shared" si="9"/>
        <v/>
      </c>
      <c r="W27" s="72" t="str">
        <f t="shared" si="9"/>
        <v/>
      </c>
      <c r="X27" s="72" t="str">
        <f t="shared" si="9"/>
        <v/>
      </c>
      <c r="Y27" s="72" t="str">
        <f t="shared" si="9"/>
        <v/>
      </c>
      <c r="Z27" s="72" t="str">
        <f t="shared" si="9"/>
        <v/>
      </c>
      <c r="AA27" s="72" t="str">
        <f t="shared" si="9"/>
        <v/>
      </c>
      <c r="AB27" s="72" t="str">
        <f t="shared" si="9"/>
        <v/>
      </c>
      <c r="AC27" s="72" t="str">
        <f t="shared" si="9"/>
        <v/>
      </c>
      <c r="AD27" s="72" t="str">
        <f t="shared" si="9"/>
        <v/>
      </c>
      <c r="AE27" s="72" t="str">
        <f t="shared" si="9"/>
        <v/>
      </c>
      <c r="AF27" s="72" t="str">
        <f t="shared" si="9"/>
        <v/>
      </c>
      <c r="AG27" s="72" t="str">
        <f t="shared" ref="AG27:AT27" si="10">IF(COUNTIF($G27:$N28,AG$2)&gt;0,ROW()+1,"")</f>
        <v/>
      </c>
      <c r="AH27" s="72" t="str">
        <f t="shared" si="10"/>
        <v/>
      </c>
      <c r="AI27" s="72" t="str">
        <f t="shared" si="10"/>
        <v/>
      </c>
      <c r="AJ27" s="72" t="str">
        <f t="shared" si="10"/>
        <v/>
      </c>
      <c r="AK27" s="72" t="str">
        <f t="shared" si="10"/>
        <v/>
      </c>
      <c r="AL27" s="72" t="str">
        <f t="shared" si="10"/>
        <v/>
      </c>
      <c r="AM27" s="72" t="str">
        <f t="shared" si="10"/>
        <v/>
      </c>
      <c r="AN27" s="72" t="str">
        <f t="shared" si="10"/>
        <v/>
      </c>
      <c r="AO27" s="72" t="str">
        <f t="shared" si="10"/>
        <v/>
      </c>
      <c r="AP27" s="72" t="str">
        <f t="shared" si="10"/>
        <v/>
      </c>
      <c r="AQ27" s="72" t="str">
        <f t="shared" si="10"/>
        <v/>
      </c>
      <c r="AR27" s="72" t="str">
        <f t="shared" si="10"/>
        <v/>
      </c>
      <c r="AS27" s="72" t="str">
        <f t="shared" si="10"/>
        <v/>
      </c>
      <c r="AT27" s="72" t="str">
        <f t="shared" si="10"/>
        <v/>
      </c>
    </row>
    <row r="28" spans="1:46" ht="45" customHeight="1" thickBot="1">
      <c r="A28" s="146"/>
      <c r="B28" s="125"/>
      <c r="C28" s="41"/>
      <c r="D28" s="41"/>
      <c r="E28" s="41"/>
      <c r="F28" s="39"/>
      <c r="G28" s="120"/>
      <c r="H28" s="81"/>
      <c r="I28" s="81"/>
      <c r="J28" s="81"/>
      <c r="K28" s="81"/>
      <c r="L28" s="81"/>
      <c r="M28" s="81"/>
      <c r="N28" s="82"/>
      <c r="Q28" s="80"/>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row>
    <row r="31" spans="1:46">
      <c r="P31" s="16"/>
      <c r="Q31" s="16">
        <f>COUNT(Q3:Q14)</f>
        <v>1</v>
      </c>
      <c r="R31" s="16">
        <f t="shared" ref="R31:AT31" si="11">COUNT(R3:R14)</f>
        <v>1</v>
      </c>
      <c r="S31" s="16">
        <f t="shared" si="11"/>
        <v>1</v>
      </c>
      <c r="T31" s="16">
        <f t="shared" si="11"/>
        <v>1</v>
      </c>
      <c r="U31" s="16">
        <f t="shared" si="11"/>
        <v>1</v>
      </c>
      <c r="V31" s="16">
        <f t="shared" si="11"/>
        <v>0</v>
      </c>
      <c r="W31" s="16">
        <f t="shared" si="11"/>
        <v>0</v>
      </c>
      <c r="X31" s="16">
        <f t="shared" si="11"/>
        <v>0</v>
      </c>
      <c r="Y31" s="16">
        <f t="shared" si="11"/>
        <v>0</v>
      </c>
      <c r="Z31" s="16">
        <f t="shared" si="11"/>
        <v>0</v>
      </c>
      <c r="AA31" s="16">
        <f t="shared" si="11"/>
        <v>0</v>
      </c>
      <c r="AB31" s="16">
        <f t="shared" si="11"/>
        <v>0</v>
      </c>
      <c r="AC31" s="16">
        <f t="shared" si="11"/>
        <v>0</v>
      </c>
      <c r="AD31" s="16">
        <f t="shared" si="11"/>
        <v>0</v>
      </c>
      <c r="AE31" s="16">
        <f t="shared" si="11"/>
        <v>0</v>
      </c>
      <c r="AF31" s="16">
        <f t="shared" si="11"/>
        <v>0</v>
      </c>
      <c r="AG31" s="16">
        <f t="shared" si="11"/>
        <v>0</v>
      </c>
      <c r="AH31" s="16">
        <f t="shared" si="11"/>
        <v>0</v>
      </c>
      <c r="AI31" s="16">
        <f t="shared" si="11"/>
        <v>0</v>
      </c>
      <c r="AJ31" s="16">
        <f t="shared" si="11"/>
        <v>0</v>
      </c>
      <c r="AK31" s="16">
        <f t="shared" si="11"/>
        <v>0</v>
      </c>
      <c r="AL31" s="16">
        <f t="shared" si="11"/>
        <v>0</v>
      </c>
      <c r="AM31" s="16">
        <f t="shared" si="11"/>
        <v>0</v>
      </c>
      <c r="AN31" s="16">
        <f t="shared" si="11"/>
        <v>0</v>
      </c>
      <c r="AO31" s="16">
        <f t="shared" si="11"/>
        <v>0</v>
      </c>
      <c r="AP31" s="16">
        <f t="shared" si="11"/>
        <v>0</v>
      </c>
      <c r="AQ31" s="16">
        <f t="shared" si="11"/>
        <v>0</v>
      </c>
      <c r="AR31" s="16">
        <f t="shared" si="11"/>
        <v>0</v>
      </c>
      <c r="AS31" s="16">
        <f t="shared" si="11"/>
        <v>0</v>
      </c>
      <c r="AT31" s="16">
        <f t="shared" si="11"/>
        <v>0</v>
      </c>
    </row>
    <row r="32" spans="1:46">
      <c r="P32" s="16">
        <v>1</v>
      </c>
      <c r="Q32" s="16">
        <f t="shared" ref="Q32:Q37" si="12" xml:space="preserve"> IF(Q$31&gt;$P32-1,SMALL(Q$3:Q$14,$P32),0)</f>
        <v>4</v>
      </c>
      <c r="R32" s="16">
        <f t="shared" ref="R32:AT37" si="13" xml:space="preserve"> IF(R$31&gt;$P32-1,SMALL(R$3:R$14,$P32),0)</f>
        <v>6</v>
      </c>
      <c r="S32" s="16">
        <f t="shared" si="13"/>
        <v>4</v>
      </c>
      <c r="T32" s="16">
        <f t="shared" si="13"/>
        <v>4</v>
      </c>
      <c r="U32" s="16">
        <f t="shared" si="13"/>
        <v>6</v>
      </c>
      <c r="V32" s="16">
        <f t="shared" si="13"/>
        <v>0</v>
      </c>
      <c r="W32" s="16">
        <f t="shared" si="13"/>
        <v>0</v>
      </c>
      <c r="X32" s="16">
        <f t="shared" si="13"/>
        <v>0</v>
      </c>
      <c r="Y32" s="16">
        <f t="shared" si="13"/>
        <v>0</v>
      </c>
      <c r="Z32" s="16">
        <f t="shared" si="13"/>
        <v>0</v>
      </c>
      <c r="AA32" s="16">
        <f t="shared" si="13"/>
        <v>0</v>
      </c>
      <c r="AB32" s="16">
        <f t="shared" si="13"/>
        <v>0</v>
      </c>
      <c r="AC32" s="16">
        <f t="shared" si="13"/>
        <v>0</v>
      </c>
      <c r="AD32" s="16">
        <f t="shared" si="13"/>
        <v>0</v>
      </c>
      <c r="AE32" s="16">
        <f t="shared" si="13"/>
        <v>0</v>
      </c>
      <c r="AF32" s="16">
        <f t="shared" si="13"/>
        <v>0</v>
      </c>
      <c r="AG32" s="16">
        <f t="shared" si="13"/>
        <v>0</v>
      </c>
      <c r="AH32" s="16">
        <f t="shared" si="13"/>
        <v>0</v>
      </c>
      <c r="AI32" s="16">
        <f t="shared" si="13"/>
        <v>0</v>
      </c>
      <c r="AJ32" s="16">
        <f t="shared" si="13"/>
        <v>0</v>
      </c>
      <c r="AK32" s="16">
        <f t="shared" si="13"/>
        <v>0</v>
      </c>
      <c r="AL32" s="16">
        <f t="shared" si="13"/>
        <v>0</v>
      </c>
      <c r="AM32" s="16">
        <f t="shared" si="13"/>
        <v>0</v>
      </c>
      <c r="AN32" s="16">
        <f t="shared" si="13"/>
        <v>0</v>
      </c>
      <c r="AO32" s="16">
        <f t="shared" si="13"/>
        <v>0</v>
      </c>
      <c r="AP32" s="16">
        <f t="shared" si="13"/>
        <v>0</v>
      </c>
      <c r="AQ32" s="16">
        <f t="shared" si="13"/>
        <v>0</v>
      </c>
      <c r="AR32" s="16">
        <f t="shared" si="13"/>
        <v>0</v>
      </c>
      <c r="AS32" s="16">
        <f t="shared" si="13"/>
        <v>0</v>
      </c>
      <c r="AT32" s="16">
        <f t="shared" si="13"/>
        <v>0</v>
      </c>
    </row>
    <row r="33" spans="16:46">
      <c r="P33" s="16">
        <v>2</v>
      </c>
      <c r="Q33" s="16">
        <f t="shared" si="12"/>
        <v>0</v>
      </c>
      <c r="R33" s="16">
        <f t="shared" si="13"/>
        <v>0</v>
      </c>
      <c r="S33" s="16">
        <f t="shared" si="13"/>
        <v>0</v>
      </c>
      <c r="T33" s="16">
        <f t="shared" si="13"/>
        <v>0</v>
      </c>
      <c r="U33" s="16">
        <f t="shared" si="13"/>
        <v>0</v>
      </c>
      <c r="V33" s="16">
        <f t="shared" si="13"/>
        <v>0</v>
      </c>
      <c r="W33" s="16">
        <f t="shared" si="13"/>
        <v>0</v>
      </c>
      <c r="X33" s="16">
        <f t="shared" si="13"/>
        <v>0</v>
      </c>
      <c r="Y33" s="16">
        <f t="shared" si="13"/>
        <v>0</v>
      </c>
      <c r="Z33" s="16">
        <f t="shared" si="13"/>
        <v>0</v>
      </c>
      <c r="AA33" s="16">
        <f t="shared" si="13"/>
        <v>0</v>
      </c>
      <c r="AB33" s="16">
        <f t="shared" si="13"/>
        <v>0</v>
      </c>
      <c r="AC33" s="16">
        <f t="shared" si="13"/>
        <v>0</v>
      </c>
      <c r="AD33" s="16">
        <f t="shared" si="13"/>
        <v>0</v>
      </c>
      <c r="AE33" s="16">
        <f t="shared" si="13"/>
        <v>0</v>
      </c>
      <c r="AF33" s="16">
        <f t="shared" si="13"/>
        <v>0</v>
      </c>
      <c r="AG33" s="16">
        <f t="shared" si="13"/>
        <v>0</v>
      </c>
      <c r="AH33" s="16">
        <f t="shared" si="13"/>
        <v>0</v>
      </c>
      <c r="AI33" s="16">
        <f t="shared" si="13"/>
        <v>0</v>
      </c>
      <c r="AJ33" s="16">
        <f t="shared" si="13"/>
        <v>0</v>
      </c>
      <c r="AK33" s="16">
        <f t="shared" si="13"/>
        <v>0</v>
      </c>
      <c r="AL33" s="16">
        <f t="shared" si="13"/>
        <v>0</v>
      </c>
      <c r="AM33" s="16">
        <f t="shared" si="13"/>
        <v>0</v>
      </c>
      <c r="AN33" s="16">
        <f t="shared" si="13"/>
        <v>0</v>
      </c>
      <c r="AO33" s="16">
        <f t="shared" si="13"/>
        <v>0</v>
      </c>
      <c r="AP33" s="16">
        <f t="shared" si="13"/>
        <v>0</v>
      </c>
      <c r="AQ33" s="16">
        <f t="shared" si="13"/>
        <v>0</v>
      </c>
      <c r="AR33" s="16">
        <f t="shared" si="13"/>
        <v>0</v>
      </c>
      <c r="AS33" s="16">
        <f t="shared" si="13"/>
        <v>0</v>
      </c>
      <c r="AT33" s="16">
        <f t="shared" si="13"/>
        <v>0</v>
      </c>
    </row>
    <row r="34" spans="16:46">
      <c r="P34" s="16">
        <v>3</v>
      </c>
      <c r="Q34" s="16">
        <f t="shared" si="12"/>
        <v>0</v>
      </c>
      <c r="R34" s="16">
        <f t="shared" si="13"/>
        <v>0</v>
      </c>
      <c r="S34" s="16">
        <f t="shared" si="13"/>
        <v>0</v>
      </c>
      <c r="T34" s="16">
        <f t="shared" si="13"/>
        <v>0</v>
      </c>
      <c r="U34" s="16">
        <f t="shared" si="13"/>
        <v>0</v>
      </c>
      <c r="V34" s="16">
        <f t="shared" si="13"/>
        <v>0</v>
      </c>
      <c r="W34" s="16">
        <f t="shared" si="13"/>
        <v>0</v>
      </c>
      <c r="X34" s="16">
        <f t="shared" si="13"/>
        <v>0</v>
      </c>
      <c r="Y34" s="16">
        <f t="shared" si="13"/>
        <v>0</v>
      </c>
      <c r="Z34" s="16">
        <f t="shared" si="13"/>
        <v>0</v>
      </c>
      <c r="AA34" s="16">
        <f t="shared" si="13"/>
        <v>0</v>
      </c>
      <c r="AB34" s="16">
        <f t="shared" si="13"/>
        <v>0</v>
      </c>
      <c r="AC34" s="16">
        <f t="shared" si="13"/>
        <v>0</v>
      </c>
      <c r="AD34" s="16">
        <f t="shared" si="13"/>
        <v>0</v>
      </c>
      <c r="AE34" s="16">
        <f t="shared" si="13"/>
        <v>0</v>
      </c>
      <c r="AF34" s="16">
        <f t="shared" si="13"/>
        <v>0</v>
      </c>
      <c r="AG34" s="16">
        <f t="shared" si="13"/>
        <v>0</v>
      </c>
      <c r="AH34" s="16">
        <f t="shared" si="13"/>
        <v>0</v>
      </c>
      <c r="AI34" s="16">
        <f t="shared" si="13"/>
        <v>0</v>
      </c>
      <c r="AJ34" s="16">
        <f t="shared" si="13"/>
        <v>0</v>
      </c>
      <c r="AK34" s="16">
        <f t="shared" si="13"/>
        <v>0</v>
      </c>
      <c r="AL34" s="16">
        <f t="shared" si="13"/>
        <v>0</v>
      </c>
      <c r="AM34" s="16">
        <f t="shared" si="13"/>
        <v>0</v>
      </c>
      <c r="AN34" s="16">
        <f t="shared" si="13"/>
        <v>0</v>
      </c>
      <c r="AO34" s="16">
        <f t="shared" si="13"/>
        <v>0</v>
      </c>
      <c r="AP34" s="16">
        <f t="shared" si="13"/>
        <v>0</v>
      </c>
      <c r="AQ34" s="16">
        <f t="shared" si="13"/>
        <v>0</v>
      </c>
      <c r="AR34" s="16">
        <f t="shared" si="13"/>
        <v>0</v>
      </c>
      <c r="AS34" s="16">
        <f t="shared" si="13"/>
        <v>0</v>
      </c>
      <c r="AT34" s="16">
        <f t="shared" si="13"/>
        <v>0</v>
      </c>
    </row>
    <row r="35" spans="16:46">
      <c r="P35" s="16">
        <v>4</v>
      </c>
      <c r="Q35" s="16">
        <f t="shared" si="12"/>
        <v>0</v>
      </c>
      <c r="R35" s="16">
        <f t="shared" si="13"/>
        <v>0</v>
      </c>
      <c r="S35" s="16">
        <f t="shared" si="13"/>
        <v>0</v>
      </c>
      <c r="T35" s="16">
        <f t="shared" si="13"/>
        <v>0</v>
      </c>
      <c r="U35" s="16">
        <f t="shared" si="13"/>
        <v>0</v>
      </c>
      <c r="V35" s="16">
        <f t="shared" si="13"/>
        <v>0</v>
      </c>
      <c r="W35" s="16">
        <f t="shared" si="13"/>
        <v>0</v>
      </c>
      <c r="X35" s="16">
        <f t="shared" si="13"/>
        <v>0</v>
      </c>
      <c r="Y35" s="16">
        <f t="shared" si="13"/>
        <v>0</v>
      </c>
      <c r="Z35" s="16">
        <f t="shared" si="13"/>
        <v>0</v>
      </c>
      <c r="AA35" s="16">
        <f t="shared" si="13"/>
        <v>0</v>
      </c>
      <c r="AB35" s="16">
        <f t="shared" si="13"/>
        <v>0</v>
      </c>
      <c r="AC35" s="16">
        <f t="shared" si="13"/>
        <v>0</v>
      </c>
      <c r="AD35" s="16">
        <f t="shared" si="13"/>
        <v>0</v>
      </c>
      <c r="AE35" s="16">
        <f t="shared" si="13"/>
        <v>0</v>
      </c>
      <c r="AF35" s="16">
        <f t="shared" si="13"/>
        <v>0</v>
      </c>
      <c r="AG35" s="16">
        <f t="shared" si="13"/>
        <v>0</v>
      </c>
      <c r="AH35" s="16">
        <f t="shared" si="13"/>
        <v>0</v>
      </c>
      <c r="AI35" s="16">
        <f t="shared" si="13"/>
        <v>0</v>
      </c>
      <c r="AJ35" s="16">
        <f t="shared" si="13"/>
        <v>0</v>
      </c>
      <c r="AK35" s="16">
        <f t="shared" si="13"/>
        <v>0</v>
      </c>
      <c r="AL35" s="16">
        <f t="shared" si="13"/>
        <v>0</v>
      </c>
      <c r="AM35" s="16">
        <f t="shared" si="13"/>
        <v>0</v>
      </c>
      <c r="AN35" s="16">
        <f t="shared" si="13"/>
        <v>0</v>
      </c>
      <c r="AO35" s="16">
        <f t="shared" si="13"/>
        <v>0</v>
      </c>
      <c r="AP35" s="16">
        <f t="shared" si="13"/>
        <v>0</v>
      </c>
      <c r="AQ35" s="16">
        <f t="shared" si="13"/>
        <v>0</v>
      </c>
      <c r="AR35" s="16">
        <f t="shared" si="13"/>
        <v>0</v>
      </c>
      <c r="AS35" s="16">
        <f t="shared" si="13"/>
        <v>0</v>
      </c>
      <c r="AT35" s="16">
        <f t="shared" si="13"/>
        <v>0</v>
      </c>
    </row>
    <row r="36" spans="16:46">
      <c r="P36" s="16">
        <v>5</v>
      </c>
      <c r="Q36" s="16">
        <f t="shared" si="12"/>
        <v>0</v>
      </c>
      <c r="R36" s="16">
        <f t="shared" si="13"/>
        <v>0</v>
      </c>
      <c r="S36" s="16">
        <f t="shared" si="13"/>
        <v>0</v>
      </c>
      <c r="T36" s="16">
        <f t="shared" si="13"/>
        <v>0</v>
      </c>
      <c r="U36" s="16">
        <f t="shared" si="13"/>
        <v>0</v>
      </c>
      <c r="V36" s="16">
        <f t="shared" si="13"/>
        <v>0</v>
      </c>
      <c r="W36" s="16">
        <f t="shared" si="13"/>
        <v>0</v>
      </c>
      <c r="X36" s="16">
        <f t="shared" si="13"/>
        <v>0</v>
      </c>
      <c r="Y36" s="16">
        <f t="shared" si="13"/>
        <v>0</v>
      </c>
      <c r="Z36" s="16">
        <f t="shared" si="13"/>
        <v>0</v>
      </c>
      <c r="AA36" s="16">
        <f t="shared" si="13"/>
        <v>0</v>
      </c>
      <c r="AB36" s="16">
        <f t="shared" si="13"/>
        <v>0</v>
      </c>
      <c r="AC36" s="16">
        <f t="shared" si="13"/>
        <v>0</v>
      </c>
      <c r="AD36" s="16">
        <f t="shared" si="13"/>
        <v>0</v>
      </c>
      <c r="AE36" s="16">
        <f t="shared" si="13"/>
        <v>0</v>
      </c>
      <c r="AF36" s="16">
        <f t="shared" si="13"/>
        <v>0</v>
      </c>
      <c r="AG36" s="16">
        <f t="shared" si="13"/>
        <v>0</v>
      </c>
      <c r="AH36" s="16">
        <f t="shared" si="13"/>
        <v>0</v>
      </c>
      <c r="AI36" s="16">
        <f t="shared" si="13"/>
        <v>0</v>
      </c>
      <c r="AJ36" s="16">
        <f t="shared" si="13"/>
        <v>0</v>
      </c>
      <c r="AK36" s="16">
        <f t="shared" si="13"/>
        <v>0</v>
      </c>
      <c r="AL36" s="16">
        <f t="shared" si="13"/>
        <v>0</v>
      </c>
      <c r="AM36" s="16">
        <f t="shared" si="13"/>
        <v>0</v>
      </c>
      <c r="AN36" s="16">
        <f t="shared" si="13"/>
        <v>0</v>
      </c>
      <c r="AO36" s="16">
        <f t="shared" si="13"/>
        <v>0</v>
      </c>
      <c r="AP36" s="16">
        <f t="shared" si="13"/>
        <v>0</v>
      </c>
      <c r="AQ36" s="16">
        <f t="shared" si="13"/>
        <v>0</v>
      </c>
      <c r="AR36" s="16">
        <f t="shared" si="13"/>
        <v>0</v>
      </c>
      <c r="AS36" s="16">
        <f t="shared" si="13"/>
        <v>0</v>
      </c>
      <c r="AT36" s="16">
        <f t="shared" si="13"/>
        <v>0</v>
      </c>
    </row>
    <row r="37" spans="16:46">
      <c r="P37" s="16">
        <v>6</v>
      </c>
      <c r="Q37" s="16">
        <f t="shared" si="12"/>
        <v>0</v>
      </c>
      <c r="R37" s="16">
        <f t="shared" si="13"/>
        <v>0</v>
      </c>
      <c r="S37" s="16">
        <f t="shared" si="13"/>
        <v>0</v>
      </c>
      <c r="T37" s="16">
        <f t="shared" si="13"/>
        <v>0</v>
      </c>
      <c r="U37" s="16">
        <f t="shared" si="13"/>
        <v>0</v>
      </c>
      <c r="V37" s="16">
        <f t="shared" si="13"/>
        <v>0</v>
      </c>
      <c r="W37" s="16">
        <f t="shared" si="13"/>
        <v>0</v>
      </c>
      <c r="X37" s="16">
        <f t="shared" si="13"/>
        <v>0</v>
      </c>
      <c r="Y37" s="16">
        <f t="shared" si="13"/>
        <v>0</v>
      </c>
      <c r="Z37" s="16">
        <f t="shared" si="13"/>
        <v>0</v>
      </c>
      <c r="AA37" s="16">
        <f t="shared" si="13"/>
        <v>0</v>
      </c>
      <c r="AB37" s="16">
        <f t="shared" si="13"/>
        <v>0</v>
      </c>
      <c r="AC37" s="16">
        <f t="shared" si="13"/>
        <v>0</v>
      </c>
      <c r="AD37" s="16">
        <f t="shared" si="13"/>
        <v>0</v>
      </c>
      <c r="AE37" s="16">
        <f t="shared" si="13"/>
        <v>0</v>
      </c>
      <c r="AF37" s="16">
        <f t="shared" si="13"/>
        <v>0</v>
      </c>
      <c r="AG37" s="16">
        <f t="shared" si="13"/>
        <v>0</v>
      </c>
      <c r="AH37" s="16">
        <f t="shared" si="13"/>
        <v>0</v>
      </c>
      <c r="AI37" s="16">
        <f t="shared" si="13"/>
        <v>0</v>
      </c>
      <c r="AJ37" s="16">
        <f t="shared" si="13"/>
        <v>0</v>
      </c>
      <c r="AK37" s="16">
        <f t="shared" si="13"/>
        <v>0</v>
      </c>
      <c r="AL37" s="16">
        <f t="shared" si="13"/>
        <v>0</v>
      </c>
      <c r="AM37" s="16">
        <f t="shared" si="13"/>
        <v>0</v>
      </c>
      <c r="AN37" s="16">
        <f t="shared" si="13"/>
        <v>0</v>
      </c>
      <c r="AO37" s="16">
        <f t="shared" si="13"/>
        <v>0</v>
      </c>
      <c r="AP37" s="16">
        <f t="shared" si="13"/>
        <v>0</v>
      </c>
      <c r="AQ37" s="16">
        <f t="shared" si="13"/>
        <v>0</v>
      </c>
      <c r="AR37" s="16">
        <f t="shared" si="13"/>
        <v>0</v>
      </c>
      <c r="AS37" s="16">
        <f t="shared" si="13"/>
        <v>0</v>
      </c>
      <c r="AT37" s="16">
        <f t="shared" si="13"/>
        <v>0</v>
      </c>
    </row>
    <row r="39" spans="16:46">
      <c r="P39" s="17"/>
      <c r="Q39" s="17">
        <f>COUNT(Q15:Q28)</f>
        <v>2</v>
      </c>
      <c r="R39" s="17">
        <f t="shared" ref="R39:AT39" si="14">COUNT(R15:R28)</f>
        <v>1</v>
      </c>
      <c r="S39" s="17">
        <f t="shared" si="14"/>
        <v>1</v>
      </c>
      <c r="T39" s="17">
        <f t="shared" si="14"/>
        <v>1</v>
      </c>
      <c r="U39" s="17">
        <f t="shared" si="14"/>
        <v>1</v>
      </c>
      <c r="V39" s="17">
        <f t="shared" si="14"/>
        <v>0</v>
      </c>
      <c r="W39" s="17">
        <f t="shared" si="14"/>
        <v>0</v>
      </c>
      <c r="X39" s="17">
        <f t="shared" si="14"/>
        <v>0</v>
      </c>
      <c r="Y39" s="17">
        <f t="shared" si="14"/>
        <v>0</v>
      </c>
      <c r="Z39" s="17">
        <f t="shared" si="14"/>
        <v>0</v>
      </c>
      <c r="AA39" s="17">
        <f t="shared" si="14"/>
        <v>0</v>
      </c>
      <c r="AB39" s="17">
        <f t="shared" si="14"/>
        <v>0</v>
      </c>
      <c r="AC39" s="17">
        <f t="shared" si="14"/>
        <v>0</v>
      </c>
      <c r="AD39" s="17">
        <f t="shared" si="14"/>
        <v>0</v>
      </c>
      <c r="AE39" s="17">
        <f t="shared" si="14"/>
        <v>0</v>
      </c>
      <c r="AF39" s="17">
        <f t="shared" si="14"/>
        <v>0</v>
      </c>
      <c r="AG39" s="17">
        <f t="shared" si="14"/>
        <v>0</v>
      </c>
      <c r="AH39" s="17">
        <f t="shared" si="14"/>
        <v>0</v>
      </c>
      <c r="AI39" s="17">
        <f t="shared" si="14"/>
        <v>0</v>
      </c>
      <c r="AJ39" s="17">
        <f t="shared" si="14"/>
        <v>0</v>
      </c>
      <c r="AK39" s="17">
        <f t="shared" si="14"/>
        <v>0</v>
      </c>
      <c r="AL39" s="17">
        <f t="shared" si="14"/>
        <v>0</v>
      </c>
      <c r="AM39" s="17">
        <f t="shared" si="14"/>
        <v>0</v>
      </c>
      <c r="AN39" s="17">
        <f t="shared" si="14"/>
        <v>0</v>
      </c>
      <c r="AO39" s="17">
        <f t="shared" si="14"/>
        <v>0</v>
      </c>
      <c r="AP39" s="17">
        <f t="shared" si="14"/>
        <v>0</v>
      </c>
      <c r="AQ39" s="17">
        <f t="shared" si="14"/>
        <v>0</v>
      </c>
      <c r="AR39" s="17">
        <f t="shared" si="14"/>
        <v>0</v>
      </c>
      <c r="AS39" s="17">
        <f t="shared" si="14"/>
        <v>0</v>
      </c>
      <c r="AT39" s="17">
        <f t="shared" si="14"/>
        <v>0</v>
      </c>
    </row>
    <row r="40" spans="16:46">
      <c r="P40" s="17">
        <v>1</v>
      </c>
      <c r="Q40" s="17">
        <f t="shared" ref="Q40:Q45" si="15" xml:space="preserve"> IF(Q$39&gt;$P40-1,SMALL(Q$15:Q$28,$P40),0)</f>
        <v>16</v>
      </c>
      <c r="R40" s="17">
        <f t="shared" ref="R40:AT45" si="16" xml:space="preserve"> IF(R$39&gt;$P40-1,SMALL(R$15:R$28,$P40),0)</f>
        <v>16</v>
      </c>
      <c r="S40" s="17">
        <f t="shared" si="16"/>
        <v>16</v>
      </c>
      <c r="T40" s="17">
        <f t="shared" si="16"/>
        <v>18</v>
      </c>
      <c r="U40" s="17">
        <f t="shared" si="16"/>
        <v>18</v>
      </c>
      <c r="V40" s="17">
        <f t="shared" si="16"/>
        <v>0</v>
      </c>
      <c r="W40" s="17">
        <f t="shared" si="16"/>
        <v>0</v>
      </c>
      <c r="X40" s="17">
        <f t="shared" si="16"/>
        <v>0</v>
      </c>
      <c r="Y40" s="17">
        <f t="shared" si="16"/>
        <v>0</v>
      </c>
      <c r="Z40" s="17">
        <f t="shared" si="16"/>
        <v>0</v>
      </c>
      <c r="AA40" s="17">
        <f t="shared" si="16"/>
        <v>0</v>
      </c>
      <c r="AB40" s="17">
        <f t="shared" si="16"/>
        <v>0</v>
      </c>
      <c r="AC40" s="17">
        <f t="shared" si="16"/>
        <v>0</v>
      </c>
      <c r="AD40" s="17">
        <f t="shared" si="16"/>
        <v>0</v>
      </c>
      <c r="AE40" s="17">
        <f t="shared" si="16"/>
        <v>0</v>
      </c>
      <c r="AF40" s="17">
        <f t="shared" si="16"/>
        <v>0</v>
      </c>
      <c r="AG40" s="17">
        <f t="shared" si="16"/>
        <v>0</v>
      </c>
      <c r="AH40" s="17">
        <f t="shared" si="16"/>
        <v>0</v>
      </c>
      <c r="AI40" s="17">
        <f t="shared" si="16"/>
        <v>0</v>
      </c>
      <c r="AJ40" s="17">
        <f t="shared" si="16"/>
        <v>0</v>
      </c>
      <c r="AK40" s="17">
        <f t="shared" si="16"/>
        <v>0</v>
      </c>
      <c r="AL40" s="17">
        <f t="shared" si="16"/>
        <v>0</v>
      </c>
      <c r="AM40" s="17">
        <f t="shared" si="16"/>
        <v>0</v>
      </c>
      <c r="AN40" s="17">
        <f t="shared" si="16"/>
        <v>0</v>
      </c>
      <c r="AO40" s="17">
        <f t="shared" si="16"/>
        <v>0</v>
      </c>
      <c r="AP40" s="17">
        <f t="shared" si="16"/>
        <v>0</v>
      </c>
      <c r="AQ40" s="17">
        <f t="shared" si="16"/>
        <v>0</v>
      </c>
      <c r="AR40" s="17">
        <f t="shared" si="16"/>
        <v>0</v>
      </c>
      <c r="AS40" s="17">
        <f t="shared" si="16"/>
        <v>0</v>
      </c>
      <c r="AT40" s="17">
        <f t="shared" si="16"/>
        <v>0</v>
      </c>
    </row>
    <row r="41" spans="16:46">
      <c r="P41" s="17">
        <v>2</v>
      </c>
      <c r="Q41" s="17">
        <f t="shared" si="15"/>
        <v>18</v>
      </c>
      <c r="R41" s="17">
        <f t="shared" si="16"/>
        <v>0</v>
      </c>
      <c r="S41" s="17">
        <f t="shared" si="16"/>
        <v>0</v>
      </c>
      <c r="T41" s="17">
        <f t="shared" si="16"/>
        <v>0</v>
      </c>
      <c r="U41" s="17">
        <f t="shared" si="16"/>
        <v>0</v>
      </c>
      <c r="V41" s="17">
        <f t="shared" si="16"/>
        <v>0</v>
      </c>
      <c r="W41" s="17">
        <f t="shared" si="16"/>
        <v>0</v>
      </c>
      <c r="X41" s="17">
        <f t="shared" si="16"/>
        <v>0</v>
      </c>
      <c r="Y41" s="17">
        <f t="shared" si="16"/>
        <v>0</v>
      </c>
      <c r="Z41" s="17">
        <f t="shared" si="16"/>
        <v>0</v>
      </c>
      <c r="AA41" s="17">
        <f t="shared" si="16"/>
        <v>0</v>
      </c>
      <c r="AB41" s="17">
        <f t="shared" si="16"/>
        <v>0</v>
      </c>
      <c r="AC41" s="17">
        <f t="shared" si="16"/>
        <v>0</v>
      </c>
      <c r="AD41" s="17">
        <f t="shared" si="16"/>
        <v>0</v>
      </c>
      <c r="AE41" s="17">
        <f t="shared" si="16"/>
        <v>0</v>
      </c>
      <c r="AF41" s="17">
        <f t="shared" si="16"/>
        <v>0</v>
      </c>
      <c r="AG41" s="17">
        <f t="shared" si="16"/>
        <v>0</v>
      </c>
      <c r="AH41" s="17">
        <f t="shared" si="16"/>
        <v>0</v>
      </c>
      <c r="AI41" s="17">
        <f t="shared" si="16"/>
        <v>0</v>
      </c>
      <c r="AJ41" s="17">
        <f t="shared" si="16"/>
        <v>0</v>
      </c>
      <c r="AK41" s="17">
        <f t="shared" si="16"/>
        <v>0</v>
      </c>
      <c r="AL41" s="17">
        <f t="shared" si="16"/>
        <v>0</v>
      </c>
      <c r="AM41" s="17">
        <f t="shared" si="16"/>
        <v>0</v>
      </c>
      <c r="AN41" s="17">
        <f t="shared" si="16"/>
        <v>0</v>
      </c>
      <c r="AO41" s="17">
        <f t="shared" si="16"/>
        <v>0</v>
      </c>
      <c r="AP41" s="17">
        <f t="shared" si="16"/>
        <v>0</v>
      </c>
      <c r="AQ41" s="17">
        <f t="shared" si="16"/>
        <v>0</v>
      </c>
      <c r="AR41" s="17">
        <f t="shared" si="16"/>
        <v>0</v>
      </c>
      <c r="AS41" s="17">
        <f t="shared" si="16"/>
        <v>0</v>
      </c>
      <c r="AT41" s="17">
        <f t="shared" si="16"/>
        <v>0</v>
      </c>
    </row>
    <row r="42" spans="16:46">
      <c r="P42" s="17">
        <v>3</v>
      </c>
      <c r="Q42" s="17">
        <f t="shared" si="15"/>
        <v>0</v>
      </c>
      <c r="R42" s="17">
        <f t="shared" si="16"/>
        <v>0</v>
      </c>
      <c r="S42" s="17">
        <f t="shared" si="16"/>
        <v>0</v>
      </c>
      <c r="T42" s="17">
        <f t="shared" si="16"/>
        <v>0</v>
      </c>
      <c r="U42" s="17">
        <f t="shared" si="16"/>
        <v>0</v>
      </c>
      <c r="V42" s="17">
        <f t="shared" si="16"/>
        <v>0</v>
      </c>
      <c r="W42" s="17">
        <f t="shared" si="16"/>
        <v>0</v>
      </c>
      <c r="X42" s="17">
        <f t="shared" si="16"/>
        <v>0</v>
      </c>
      <c r="Y42" s="17">
        <f t="shared" si="16"/>
        <v>0</v>
      </c>
      <c r="Z42" s="17">
        <f t="shared" si="16"/>
        <v>0</v>
      </c>
      <c r="AA42" s="17">
        <f t="shared" si="16"/>
        <v>0</v>
      </c>
      <c r="AB42" s="17">
        <f t="shared" si="16"/>
        <v>0</v>
      </c>
      <c r="AC42" s="17">
        <f t="shared" si="16"/>
        <v>0</v>
      </c>
      <c r="AD42" s="17">
        <f t="shared" si="16"/>
        <v>0</v>
      </c>
      <c r="AE42" s="17">
        <f t="shared" si="16"/>
        <v>0</v>
      </c>
      <c r="AF42" s="17">
        <f t="shared" si="16"/>
        <v>0</v>
      </c>
      <c r="AG42" s="17">
        <f t="shared" si="16"/>
        <v>0</v>
      </c>
      <c r="AH42" s="17">
        <f t="shared" si="16"/>
        <v>0</v>
      </c>
      <c r="AI42" s="17">
        <f t="shared" si="16"/>
        <v>0</v>
      </c>
      <c r="AJ42" s="17">
        <f t="shared" si="16"/>
        <v>0</v>
      </c>
      <c r="AK42" s="17">
        <f t="shared" si="16"/>
        <v>0</v>
      </c>
      <c r="AL42" s="17">
        <f t="shared" si="16"/>
        <v>0</v>
      </c>
      <c r="AM42" s="17">
        <f t="shared" si="16"/>
        <v>0</v>
      </c>
      <c r="AN42" s="17">
        <f t="shared" si="16"/>
        <v>0</v>
      </c>
      <c r="AO42" s="17">
        <f t="shared" si="16"/>
        <v>0</v>
      </c>
      <c r="AP42" s="17">
        <f t="shared" si="16"/>
        <v>0</v>
      </c>
      <c r="AQ42" s="17">
        <f t="shared" si="16"/>
        <v>0</v>
      </c>
      <c r="AR42" s="17">
        <f t="shared" si="16"/>
        <v>0</v>
      </c>
      <c r="AS42" s="17">
        <f t="shared" si="16"/>
        <v>0</v>
      </c>
      <c r="AT42" s="17">
        <f t="shared" si="16"/>
        <v>0</v>
      </c>
    </row>
    <row r="43" spans="16:46">
      <c r="P43" s="17">
        <v>4</v>
      </c>
      <c r="Q43" s="17">
        <f t="shared" si="15"/>
        <v>0</v>
      </c>
      <c r="R43" s="17">
        <f t="shared" si="16"/>
        <v>0</v>
      </c>
      <c r="S43" s="17">
        <f t="shared" si="16"/>
        <v>0</v>
      </c>
      <c r="T43" s="17">
        <f t="shared" si="16"/>
        <v>0</v>
      </c>
      <c r="U43" s="17">
        <f t="shared" si="16"/>
        <v>0</v>
      </c>
      <c r="V43" s="17">
        <f t="shared" si="16"/>
        <v>0</v>
      </c>
      <c r="W43" s="17">
        <f t="shared" si="16"/>
        <v>0</v>
      </c>
      <c r="X43" s="17">
        <f t="shared" si="16"/>
        <v>0</v>
      </c>
      <c r="Y43" s="17">
        <f t="shared" si="16"/>
        <v>0</v>
      </c>
      <c r="Z43" s="17">
        <f t="shared" si="16"/>
        <v>0</v>
      </c>
      <c r="AA43" s="17">
        <f t="shared" si="16"/>
        <v>0</v>
      </c>
      <c r="AB43" s="17">
        <f t="shared" si="16"/>
        <v>0</v>
      </c>
      <c r="AC43" s="17">
        <f t="shared" si="16"/>
        <v>0</v>
      </c>
      <c r="AD43" s="17">
        <f t="shared" si="16"/>
        <v>0</v>
      </c>
      <c r="AE43" s="17">
        <f t="shared" si="16"/>
        <v>0</v>
      </c>
      <c r="AF43" s="17">
        <f t="shared" si="16"/>
        <v>0</v>
      </c>
      <c r="AG43" s="17">
        <f t="shared" si="16"/>
        <v>0</v>
      </c>
      <c r="AH43" s="17">
        <f t="shared" si="16"/>
        <v>0</v>
      </c>
      <c r="AI43" s="17">
        <f t="shared" si="16"/>
        <v>0</v>
      </c>
      <c r="AJ43" s="17">
        <f t="shared" si="16"/>
        <v>0</v>
      </c>
      <c r="AK43" s="17">
        <f t="shared" si="16"/>
        <v>0</v>
      </c>
      <c r="AL43" s="17">
        <f t="shared" si="16"/>
        <v>0</v>
      </c>
      <c r="AM43" s="17">
        <f t="shared" si="16"/>
        <v>0</v>
      </c>
      <c r="AN43" s="17">
        <f t="shared" si="16"/>
        <v>0</v>
      </c>
      <c r="AO43" s="17">
        <f t="shared" si="16"/>
        <v>0</v>
      </c>
      <c r="AP43" s="17">
        <f t="shared" si="16"/>
        <v>0</v>
      </c>
      <c r="AQ43" s="17">
        <f t="shared" si="16"/>
        <v>0</v>
      </c>
      <c r="AR43" s="17">
        <f t="shared" si="16"/>
        <v>0</v>
      </c>
      <c r="AS43" s="17">
        <f t="shared" si="16"/>
        <v>0</v>
      </c>
      <c r="AT43" s="17">
        <f t="shared" si="16"/>
        <v>0</v>
      </c>
    </row>
    <row r="44" spans="16:46">
      <c r="P44" s="17">
        <v>5</v>
      </c>
      <c r="Q44" s="17">
        <f t="shared" si="15"/>
        <v>0</v>
      </c>
      <c r="R44" s="17">
        <f t="shared" si="16"/>
        <v>0</v>
      </c>
      <c r="S44" s="17">
        <f t="shared" si="16"/>
        <v>0</v>
      </c>
      <c r="T44" s="17">
        <f t="shared" si="16"/>
        <v>0</v>
      </c>
      <c r="U44" s="17">
        <f t="shared" si="16"/>
        <v>0</v>
      </c>
      <c r="V44" s="17">
        <f t="shared" si="16"/>
        <v>0</v>
      </c>
      <c r="W44" s="17">
        <f t="shared" si="16"/>
        <v>0</v>
      </c>
      <c r="X44" s="17">
        <f t="shared" si="16"/>
        <v>0</v>
      </c>
      <c r="Y44" s="17">
        <f t="shared" si="16"/>
        <v>0</v>
      </c>
      <c r="Z44" s="17">
        <f t="shared" si="16"/>
        <v>0</v>
      </c>
      <c r="AA44" s="17">
        <f t="shared" si="16"/>
        <v>0</v>
      </c>
      <c r="AB44" s="17">
        <f t="shared" si="16"/>
        <v>0</v>
      </c>
      <c r="AC44" s="17">
        <f t="shared" si="16"/>
        <v>0</v>
      </c>
      <c r="AD44" s="17">
        <f t="shared" si="16"/>
        <v>0</v>
      </c>
      <c r="AE44" s="17">
        <f t="shared" si="16"/>
        <v>0</v>
      </c>
      <c r="AF44" s="17">
        <f t="shared" si="16"/>
        <v>0</v>
      </c>
      <c r="AG44" s="17">
        <f t="shared" si="16"/>
        <v>0</v>
      </c>
      <c r="AH44" s="17">
        <f t="shared" si="16"/>
        <v>0</v>
      </c>
      <c r="AI44" s="17">
        <f t="shared" si="16"/>
        <v>0</v>
      </c>
      <c r="AJ44" s="17">
        <f t="shared" si="16"/>
        <v>0</v>
      </c>
      <c r="AK44" s="17">
        <f t="shared" si="16"/>
        <v>0</v>
      </c>
      <c r="AL44" s="17">
        <f t="shared" si="16"/>
        <v>0</v>
      </c>
      <c r="AM44" s="17">
        <f t="shared" si="16"/>
        <v>0</v>
      </c>
      <c r="AN44" s="17">
        <f t="shared" si="16"/>
        <v>0</v>
      </c>
      <c r="AO44" s="17">
        <f t="shared" si="16"/>
        <v>0</v>
      </c>
      <c r="AP44" s="17">
        <f t="shared" si="16"/>
        <v>0</v>
      </c>
      <c r="AQ44" s="17">
        <f t="shared" si="16"/>
        <v>0</v>
      </c>
      <c r="AR44" s="17">
        <f t="shared" si="16"/>
        <v>0</v>
      </c>
      <c r="AS44" s="17">
        <f t="shared" si="16"/>
        <v>0</v>
      </c>
      <c r="AT44" s="17">
        <f t="shared" si="16"/>
        <v>0</v>
      </c>
    </row>
    <row r="45" spans="16:46">
      <c r="P45" s="17">
        <v>6</v>
      </c>
      <c r="Q45" s="17">
        <f t="shared" si="15"/>
        <v>0</v>
      </c>
      <c r="R45" s="17">
        <f t="shared" si="16"/>
        <v>0</v>
      </c>
      <c r="S45" s="17">
        <f t="shared" si="16"/>
        <v>0</v>
      </c>
      <c r="T45" s="17">
        <f t="shared" si="16"/>
        <v>0</v>
      </c>
      <c r="U45" s="17">
        <f t="shared" si="16"/>
        <v>0</v>
      </c>
      <c r="V45" s="17">
        <f t="shared" si="16"/>
        <v>0</v>
      </c>
      <c r="W45" s="17">
        <f t="shared" si="16"/>
        <v>0</v>
      </c>
      <c r="X45" s="17">
        <f t="shared" si="16"/>
        <v>0</v>
      </c>
      <c r="Y45" s="17">
        <f t="shared" si="16"/>
        <v>0</v>
      </c>
      <c r="Z45" s="17">
        <f t="shared" si="16"/>
        <v>0</v>
      </c>
      <c r="AA45" s="17">
        <f t="shared" si="16"/>
        <v>0</v>
      </c>
      <c r="AB45" s="17">
        <f t="shared" si="16"/>
        <v>0</v>
      </c>
      <c r="AC45" s="17">
        <f t="shared" si="16"/>
        <v>0</v>
      </c>
      <c r="AD45" s="17">
        <f t="shared" si="16"/>
        <v>0</v>
      </c>
      <c r="AE45" s="17">
        <f t="shared" si="16"/>
        <v>0</v>
      </c>
      <c r="AF45" s="17">
        <f t="shared" si="16"/>
        <v>0</v>
      </c>
      <c r="AG45" s="17">
        <f t="shared" si="16"/>
        <v>0</v>
      </c>
      <c r="AH45" s="17">
        <f t="shared" si="16"/>
        <v>0</v>
      </c>
      <c r="AI45" s="17">
        <f t="shared" si="16"/>
        <v>0</v>
      </c>
      <c r="AJ45" s="17">
        <f t="shared" si="16"/>
        <v>0</v>
      </c>
      <c r="AK45" s="17">
        <f t="shared" si="16"/>
        <v>0</v>
      </c>
      <c r="AL45" s="17">
        <f t="shared" si="16"/>
        <v>0</v>
      </c>
      <c r="AM45" s="17">
        <f t="shared" si="16"/>
        <v>0</v>
      </c>
      <c r="AN45" s="17">
        <f t="shared" si="16"/>
        <v>0</v>
      </c>
      <c r="AO45" s="17">
        <f t="shared" si="16"/>
        <v>0</v>
      </c>
      <c r="AP45" s="17">
        <f t="shared" si="16"/>
        <v>0</v>
      </c>
      <c r="AQ45" s="17">
        <f t="shared" si="16"/>
        <v>0</v>
      </c>
      <c r="AR45" s="17">
        <f t="shared" si="16"/>
        <v>0</v>
      </c>
      <c r="AS45" s="17">
        <f t="shared" si="16"/>
        <v>0</v>
      </c>
      <c r="AT45" s="17">
        <f t="shared" si="16"/>
        <v>0</v>
      </c>
    </row>
  </sheetData>
  <mergeCells count="527">
    <mergeCell ref="A3:A14"/>
    <mergeCell ref="A15:A28"/>
    <mergeCell ref="AO9:AO10"/>
    <mergeCell ref="AP9:AP10"/>
    <mergeCell ref="AQ9:AQ10"/>
    <mergeCell ref="AR9:AR10"/>
    <mergeCell ref="AS9:AS10"/>
    <mergeCell ref="AT9:AT10"/>
    <mergeCell ref="AG9:AG10"/>
    <mergeCell ref="AH9:AH10"/>
    <mergeCell ref="AI9:AI10"/>
    <mergeCell ref="AJ9:AJ10"/>
    <mergeCell ref="AK9:AK10"/>
    <mergeCell ref="AL9:AL10"/>
    <mergeCell ref="AA9:AA10"/>
    <mergeCell ref="AB9:AB10"/>
    <mergeCell ref="AC9:AC10"/>
    <mergeCell ref="AD9:AD10"/>
    <mergeCell ref="AE9:AE10"/>
    <mergeCell ref="AF9:AF10"/>
    <mergeCell ref="S9:S10"/>
    <mergeCell ref="T9:T10"/>
    <mergeCell ref="U9:U10"/>
    <mergeCell ref="V9:V10"/>
    <mergeCell ref="W9:W10"/>
    <mergeCell ref="X9:X10"/>
    <mergeCell ref="K9:K10"/>
    <mergeCell ref="L9:L10"/>
    <mergeCell ref="M9:M10"/>
    <mergeCell ref="N9:N10"/>
    <mergeCell ref="Q9:Q10"/>
    <mergeCell ref="R9:R10"/>
    <mergeCell ref="AP7:AP8"/>
    <mergeCell ref="L7:L8"/>
    <mergeCell ref="AN7:AN8"/>
    <mergeCell ref="AO7:AO8"/>
    <mergeCell ref="AM9:AM10"/>
    <mergeCell ref="AN9:AN10"/>
    <mergeCell ref="AD7:AD8"/>
    <mergeCell ref="AE7:AE8"/>
    <mergeCell ref="AF7:AF8"/>
    <mergeCell ref="AG7:AG8"/>
    <mergeCell ref="AB7:AB8"/>
    <mergeCell ref="AC7:AC8"/>
    <mergeCell ref="Y9:Y10"/>
    <mergeCell ref="Z9:Z10"/>
    <mergeCell ref="R7:R8"/>
    <mergeCell ref="S7:S8"/>
    <mergeCell ref="AQ7:AQ8"/>
    <mergeCell ref="AR7:AR8"/>
    <mergeCell ref="AS7:AS8"/>
    <mergeCell ref="AT7:AT8"/>
    <mergeCell ref="B9:B10"/>
    <mergeCell ref="C9:F9"/>
    <mergeCell ref="G9:G10"/>
    <mergeCell ref="H9:H10"/>
    <mergeCell ref="I9:I10"/>
    <mergeCell ref="AH7:AH8"/>
    <mergeCell ref="AI7:AI8"/>
    <mergeCell ref="AJ7:AJ8"/>
    <mergeCell ref="AK7:AK8"/>
    <mergeCell ref="AL7:AL8"/>
    <mergeCell ref="AM7:AM8"/>
    <mergeCell ref="V7:V8"/>
    <mergeCell ref="W7:W8"/>
    <mergeCell ref="X7:X8"/>
    <mergeCell ref="Y7:Y8"/>
    <mergeCell ref="Z7:Z8"/>
    <mergeCell ref="AA7:AA8"/>
    <mergeCell ref="I7:I8"/>
    <mergeCell ref="J7:J8"/>
    <mergeCell ref="K7:K8"/>
    <mergeCell ref="A2:F2"/>
    <mergeCell ref="B7:B8"/>
    <mergeCell ref="C7:F7"/>
    <mergeCell ref="G7:G8"/>
    <mergeCell ref="H7:H8"/>
    <mergeCell ref="AQ27:AQ28"/>
    <mergeCell ref="AR27:AR28"/>
    <mergeCell ref="AS27:AS28"/>
    <mergeCell ref="AT27:AT28"/>
    <mergeCell ref="AK27:AK28"/>
    <mergeCell ref="AL27:AL28"/>
    <mergeCell ref="AM27:AM28"/>
    <mergeCell ref="AN27:AN28"/>
    <mergeCell ref="AO27:AO28"/>
    <mergeCell ref="AP27:AP28"/>
    <mergeCell ref="AE27:AE28"/>
    <mergeCell ref="AF27:AF28"/>
    <mergeCell ref="AG27:AG28"/>
    <mergeCell ref="AH27:AH28"/>
    <mergeCell ref="AI27:AI28"/>
    <mergeCell ref="AJ27:AJ28"/>
    <mergeCell ref="Y27:Y28"/>
    <mergeCell ref="Z27:Z28"/>
    <mergeCell ref="AA27:AA28"/>
    <mergeCell ref="Q25:Q26"/>
    <mergeCell ref="R25:R26"/>
    <mergeCell ref="AB27:AB28"/>
    <mergeCell ref="AC27:AC28"/>
    <mergeCell ref="AD27:AD28"/>
    <mergeCell ref="S27:S28"/>
    <mergeCell ref="T27:T28"/>
    <mergeCell ref="U27:U28"/>
    <mergeCell ref="V27:V28"/>
    <mergeCell ref="W27:W28"/>
    <mergeCell ref="X27:X28"/>
    <mergeCell ref="AQ25:AQ26"/>
    <mergeCell ref="AR25:AR26"/>
    <mergeCell ref="AS25:AS26"/>
    <mergeCell ref="AD25:AD26"/>
    <mergeCell ref="S25:S26"/>
    <mergeCell ref="T25:T26"/>
    <mergeCell ref="U25:U26"/>
    <mergeCell ref="V25:V26"/>
    <mergeCell ref="W25:W26"/>
    <mergeCell ref="X25:X26"/>
    <mergeCell ref="AN25:AN26"/>
    <mergeCell ref="AO25:AO26"/>
    <mergeCell ref="AP25:AP26"/>
    <mergeCell ref="AE25:AE26"/>
    <mergeCell ref="AF25:AF26"/>
    <mergeCell ref="AG25:AG26"/>
    <mergeCell ref="AH25:AH26"/>
    <mergeCell ref="AI25:AI26"/>
    <mergeCell ref="AJ25:AJ26"/>
    <mergeCell ref="B27:B28"/>
    <mergeCell ref="C27:F27"/>
    <mergeCell ref="G27:G28"/>
    <mergeCell ref="H27:H28"/>
    <mergeCell ref="I27:I28"/>
    <mergeCell ref="J27:J28"/>
    <mergeCell ref="AK25:AK26"/>
    <mergeCell ref="AL25:AL26"/>
    <mergeCell ref="AM25:AM26"/>
    <mergeCell ref="Y25:Y26"/>
    <mergeCell ref="Z25:Z26"/>
    <mergeCell ref="AA25:AA26"/>
    <mergeCell ref="AB25:AB26"/>
    <mergeCell ref="AC25:AC26"/>
    <mergeCell ref="K27:K28"/>
    <mergeCell ref="L27:L28"/>
    <mergeCell ref="M27:M28"/>
    <mergeCell ref="N27:N28"/>
    <mergeCell ref="Q27:Q28"/>
    <mergeCell ref="R27:R28"/>
    <mergeCell ref="K25:K26"/>
    <mergeCell ref="L25:L26"/>
    <mergeCell ref="M25:M26"/>
    <mergeCell ref="N25:N26"/>
    <mergeCell ref="AR23:AR24"/>
    <mergeCell ref="AS23:AS24"/>
    <mergeCell ref="AT23:AT24"/>
    <mergeCell ref="B25:B26"/>
    <mergeCell ref="C25:F25"/>
    <mergeCell ref="G25:G26"/>
    <mergeCell ref="H25:H26"/>
    <mergeCell ref="I25:I26"/>
    <mergeCell ref="J25:J26"/>
    <mergeCell ref="AK23:AK24"/>
    <mergeCell ref="AL23:AL24"/>
    <mergeCell ref="AM23:AM24"/>
    <mergeCell ref="AN23:AN24"/>
    <mergeCell ref="AO23:AO24"/>
    <mergeCell ref="AP23:AP24"/>
    <mergeCell ref="AE23:AE24"/>
    <mergeCell ref="AF23:AF24"/>
    <mergeCell ref="AG23:AG24"/>
    <mergeCell ref="AH23:AH24"/>
    <mergeCell ref="AI23:AI24"/>
    <mergeCell ref="AJ23:AJ24"/>
    <mergeCell ref="Y23:Y24"/>
    <mergeCell ref="Z23:Z24"/>
    <mergeCell ref="AT25:AT26"/>
    <mergeCell ref="AC23:AC24"/>
    <mergeCell ref="AD23:AD24"/>
    <mergeCell ref="S23:S24"/>
    <mergeCell ref="T23:T24"/>
    <mergeCell ref="U23:U24"/>
    <mergeCell ref="V23:V24"/>
    <mergeCell ref="W23:W24"/>
    <mergeCell ref="X23:X24"/>
    <mergeCell ref="AQ23:AQ24"/>
    <mergeCell ref="K23:K24"/>
    <mergeCell ref="L23:L24"/>
    <mergeCell ref="M23:M24"/>
    <mergeCell ref="N23:N24"/>
    <mergeCell ref="Q23:Q24"/>
    <mergeCell ref="R23:R24"/>
    <mergeCell ref="AQ21:AQ22"/>
    <mergeCell ref="AR21:AR22"/>
    <mergeCell ref="AS21:AS22"/>
    <mergeCell ref="AD21:AD22"/>
    <mergeCell ref="S21:S22"/>
    <mergeCell ref="T21:T22"/>
    <mergeCell ref="U21:U22"/>
    <mergeCell ref="V21:V22"/>
    <mergeCell ref="W21:W22"/>
    <mergeCell ref="X21:X22"/>
    <mergeCell ref="K21:K22"/>
    <mergeCell ref="L21:L22"/>
    <mergeCell ref="M21:M22"/>
    <mergeCell ref="N21:N22"/>
    <mergeCell ref="Q21:Q22"/>
    <mergeCell ref="R21:R22"/>
    <mergeCell ref="AA23:AA24"/>
    <mergeCell ref="AB23:AB24"/>
    <mergeCell ref="AT21:AT22"/>
    <mergeCell ref="B23:B24"/>
    <mergeCell ref="C23:F23"/>
    <mergeCell ref="G23:G24"/>
    <mergeCell ref="H23:H24"/>
    <mergeCell ref="I23:I24"/>
    <mergeCell ref="J23:J24"/>
    <mergeCell ref="AK21:AK22"/>
    <mergeCell ref="AL21:AL22"/>
    <mergeCell ref="AM21:AM22"/>
    <mergeCell ref="AN21:AN22"/>
    <mergeCell ref="AO21:AO22"/>
    <mergeCell ref="AP21:AP22"/>
    <mergeCell ref="AE21:AE22"/>
    <mergeCell ref="AF21:AF22"/>
    <mergeCell ref="AG21:AG22"/>
    <mergeCell ref="AH21:AH22"/>
    <mergeCell ref="AI21:AI22"/>
    <mergeCell ref="AJ21:AJ22"/>
    <mergeCell ref="Y21:Y22"/>
    <mergeCell ref="Z21:Z22"/>
    <mergeCell ref="AA21:AA22"/>
    <mergeCell ref="AB21:AB22"/>
    <mergeCell ref="AC21:AC22"/>
    <mergeCell ref="AQ19:AQ20"/>
    <mergeCell ref="AR19:AR20"/>
    <mergeCell ref="AS19:AS20"/>
    <mergeCell ref="AT19:AT20"/>
    <mergeCell ref="B21:B22"/>
    <mergeCell ref="C21:F21"/>
    <mergeCell ref="G21:G22"/>
    <mergeCell ref="H21:H22"/>
    <mergeCell ref="I21:I22"/>
    <mergeCell ref="J21:J22"/>
    <mergeCell ref="AK19:AK20"/>
    <mergeCell ref="AL19:AL20"/>
    <mergeCell ref="AM19:AM20"/>
    <mergeCell ref="AN19:AN20"/>
    <mergeCell ref="AO19:AO20"/>
    <mergeCell ref="AP19:AP20"/>
    <mergeCell ref="AE19:AE20"/>
    <mergeCell ref="AF19:AF20"/>
    <mergeCell ref="AG19:AG20"/>
    <mergeCell ref="AH19:AH20"/>
    <mergeCell ref="AI19:AI20"/>
    <mergeCell ref="AJ19:AJ20"/>
    <mergeCell ref="Y19:Y20"/>
    <mergeCell ref="Z19:Z20"/>
    <mergeCell ref="Q17:Q18"/>
    <mergeCell ref="R17:R18"/>
    <mergeCell ref="AA19:AA20"/>
    <mergeCell ref="AB19:AB20"/>
    <mergeCell ref="AC19:AC20"/>
    <mergeCell ref="AD19:AD20"/>
    <mergeCell ref="S19:S20"/>
    <mergeCell ref="T19:T20"/>
    <mergeCell ref="U19:U20"/>
    <mergeCell ref="V19:V20"/>
    <mergeCell ref="W19:W20"/>
    <mergeCell ref="X19:X20"/>
    <mergeCell ref="AQ17:AQ18"/>
    <mergeCell ref="AR17:AR18"/>
    <mergeCell ref="AS17:AS18"/>
    <mergeCell ref="AD17:AD18"/>
    <mergeCell ref="S17:S18"/>
    <mergeCell ref="T17:T18"/>
    <mergeCell ref="U17:U18"/>
    <mergeCell ref="V17:V18"/>
    <mergeCell ref="W17:W18"/>
    <mergeCell ref="X17:X18"/>
    <mergeCell ref="AN17:AN18"/>
    <mergeCell ref="AO17:AO18"/>
    <mergeCell ref="AP17:AP18"/>
    <mergeCell ref="AE17:AE18"/>
    <mergeCell ref="AF17:AF18"/>
    <mergeCell ref="AG17:AG18"/>
    <mergeCell ref="AH17:AH18"/>
    <mergeCell ref="AI17:AI18"/>
    <mergeCell ref="AJ17:AJ18"/>
    <mergeCell ref="B19:B20"/>
    <mergeCell ref="C19:F19"/>
    <mergeCell ref="G19:G20"/>
    <mergeCell ref="H19:H20"/>
    <mergeCell ref="I19:I20"/>
    <mergeCell ref="J19:J20"/>
    <mergeCell ref="AK17:AK18"/>
    <mergeCell ref="AL17:AL18"/>
    <mergeCell ref="AM17:AM18"/>
    <mergeCell ref="Y17:Y18"/>
    <mergeCell ref="Z17:Z18"/>
    <mergeCell ref="AA17:AA18"/>
    <mergeCell ref="AB17:AB18"/>
    <mergeCell ref="AC17:AC18"/>
    <mergeCell ref="K19:K20"/>
    <mergeCell ref="L19:L20"/>
    <mergeCell ref="M19:M20"/>
    <mergeCell ref="N19:N20"/>
    <mergeCell ref="Q19:Q20"/>
    <mergeCell ref="R19:R20"/>
    <mergeCell ref="K17:K18"/>
    <mergeCell ref="L17:L18"/>
    <mergeCell ref="M17:M18"/>
    <mergeCell ref="N17:N18"/>
    <mergeCell ref="AR15:AR16"/>
    <mergeCell ref="AS15:AS16"/>
    <mergeCell ref="AT15:AT16"/>
    <mergeCell ref="B17:B18"/>
    <mergeCell ref="C17:F17"/>
    <mergeCell ref="G17:G18"/>
    <mergeCell ref="H17:H18"/>
    <mergeCell ref="I17:I18"/>
    <mergeCell ref="J17:J18"/>
    <mergeCell ref="AK15:AK16"/>
    <mergeCell ref="AL15:AL16"/>
    <mergeCell ref="AM15:AM16"/>
    <mergeCell ref="AN15:AN16"/>
    <mergeCell ref="AO15:AO16"/>
    <mergeCell ref="AP15:AP16"/>
    <mergeCell ref="AE15:AE16"/>
    <mergeCell ref="AF15:AF16"/>
    <mergeCell ref="AG15:AG16"/>
    <mergeCell ref="AH15:AH16"/>
    <mergeCell ref="AI15:AI16"/>
    <mergeCell ref="AJ15:AJ16"/>
    <mergeCell ref="Y15:Y16"/>
    <mergeCell ref="Z15:Z16"/>
    <mergeCell ref="AT17:AT18"/>
    <mergeCell ref="AC15:AC16"/>
    <mergeCell ref="AD15:AD16"/>
    <mergeCell ref="S15:S16"/>
    <mergeCell ref="T15:T16"/>
    <mergeCell ref="U15:U16"/>
    <mergeCell ref="V15:V16"/>
    <mergeCell ref="W15:W16"/>
    <mergeCell ref="X15:X16"/>
    <mergeCell ref="AQ15:AQ16"/>
    <mergeCell ref="K15:K16"/>
    <mergeCell ref="L15:L16"/>
    <mergeCell ref="M15:M16"/>
    <mergeCell ref="N15:N16"/>
    <mergeCell ref="Q15:Q16"/>
    <mergeCell ref="R15:R16"/>
    <mergeCell ref="AQ13:AQ14"/>
    <mergeCell ref="AR13:AR14"/>
    <mergeCell ref="AS13:AS14"/>
    <mergeCell ref="AD13:AD14"/>
    <mergeCell ref="S13:S14"/>
    <mergeCell ref="T13:T14"/>
    <mergeCell ref="U13:U14"/>
    <mergeCell ref="V13:V14"/>
    <mergeCell ref="W13:W14"/>
    <mergeCell ref="X13:X14"/>
    <mergeCell ref="K13:K14"/>
    <mergeCell ref="L13:L14"/>
    <mergeCell ref="M13:M14"/>
    <mergeCell ref="N13:N14"/>
    <mergeCell ref="Q13:Q14"/>
    <mergeCell ref="R13:R14"/>
    <mergeCell ref="AA15:AA16"/>
    <mergeCell ref="AB15:AB16"/>
    <mergeCell ref="AT13:AT14"/>
    <mergeCell ref="B15:B16"/>
    <mergeCell ref="C15:F15"/>
    <mergeCell ref="G15:G16"/>
    <mergeCell ref="H15:H16"/>
    <mergeCell ref="I15:I16"/>
    <mergeCell ref="J15:J16"/>
    <mergeCell ref="AK13:AK14"/>
    <mergeCell ref="AL13:AL14"/>
    <mergeCell ref="AM13:AM14"/>
    <mergeCell ref="AN13:AN14"/>
    <mergeCell ref="AO13:AO14"/>
    <mergeCell ref="AP13:AP14"/>
    <mergeCell ref="AE13:AE14"/>
    <mergeCell ref="AF13:AF14"/>
    <mergeCell ref="AG13:AG14"/>
    <mergeCell ref="AH13:AH14"/>
    <mergeCell ref="AI13:AI14"/>
    <mergeCell ref="AJ13:AJ14"/>
    <mergeCell ref="Y13:Y14"/>
    <mergeCell ref="Z13:Z14"/>
    <mergeCell ref="AA13:AA14"/>
    <mergeCell ref="AB13:AB14"/>
    <mergeCell ref="AC13:AC14"/>
    <mergeCell ref="AQ11:AQ12"/>
    <mergeCell ref="AR11:AR12"/>
    <mergeCell ref="AS11:AS12"/>
    <mergeCell ref="AT11:AT12"/>
    <mergeCell ref="B13:B14"/>
    <mergeCell ref="C13:F13"/>
    <mergeCell ref="G13:G14"/>
    <mergeCell ref="H13:H14"/>
    <mergeCell ref="I13:I14"/>
    <mergeCell ref="J13:J14"/>
    <mergeCell ref="AK11:AK12"/>
    <mergeCell ref="AL11:AL12"/>
    <mergeCell ref="AM11:AM12"/>
    <mergeCell ref="AN11:AN12"/>
    <mergeCell ref="AO11:AO12"/>
    <mergeCell ref="AP11:AP12"/>
    <mergeCell ref="AE11:AE12"/>
    <mergeCell ref="AF11:AF12"/>
    <mergeCell ref="AG11:AG12"/>
    <mergeCell ref="AH11:AH12"/>
    <mergeCell ref="AI11:AI12"/>
    <mergeCell ref="AJ11:AJ12"/>
    <mergeCell ref="Y11:Y12"/>
    <mergeCell ref="Z11:Z12"/>
    <mergeCell ref="AA11:AA12"/>
    <mergeCell ref="AB11:AB12"/>
    <mergeCell ref="AC11:AC12"/>
    <mergeCell ref="AD11:AD12"/>
    <mergeCell ref="S11:S12"/>
    <mergeCell ref="T11:T12"/>
    <mergeCell ref="U11:U12"/>
    <mergeCell ref="V11:V12"/>
    <mergeCell ref="W11:W12"/>
    <mergeCell ref="X11:X12"/>
    <mergeCell ref="K11:K12"/>
    <mergeCell ref="L11:L12"/>
    <mergeCell ref="M11:M12"/>
    <mergeCell ref="N11:N12"/>
    <mergeCell ref="Q11:Q12"/>
    <mergeCell ref="R11:R12"/>
    <mergeCell ref="B11:B12"/>
    <mergeCell ref="C11:F11"/>
    <mergeCell ref="G11:G12"/>
    <mergeCell ref="H11:H12"/>
    <mergeCell ref="I11:I12"/>
    <mergeCell ref="J11:J12"/>
    <mergeCell ref="T7:T8"/>
    <mergeCell ref="U7:U8"/>
    <mergeCell ref="M7:M8"/>
    <mergeCell ref="N7:N8"/>
    <mergeCell ref="Q7:Q8"/>
    <mergeCell ref="J9:J10"/>
    <mergeCell ref="AQ5:AQ6"/>
    <mergeCell ref="AR5:AR6"/>
    <mergeCell ref="AS5:AS6"/>
    <mergeCell ref="Y5:Y6"/>
    <mergeCell ref="Z5:Z6"/>
    <mergeCell ref="AA5:AA6"/>
    <mergeCell ref="AB5:AB6"/>
    <mergeCell ref="AC5:AC6"/>
    <mergeCell ref="AD5:AD6"/>
    <mergeCell ref="S5:S6"/>
    <mergeCell ref="T5:T6"/>
    <mergeCell ref="U5:U6"/>
    <mergeCell ref="V5:V6"/>
    <mergeCell ref="W5:W6"/>
    <mergeCell ref="X5:X6"/>
    <mergeCell ref="K5:K6"/>
    <mergeCell ref="L5:L6"/>
    <mergeCell ref="M5:M6"/>
    <mergeCell ref="AT5:AT6"/>
    <mergeCell ref="AK5:AK6"/>
    <mergeCell ref="AL5:AL6"/>
    <mergeCell ref="AM5:AM6"/>
    <mergeCell ref="AN5:AN6"/>
    <mergeCell ref="AO5:AO6"/>
    <mergeCell ref="AP5:AP6"/>
    <mergeCell ref="AE5:AE6"/>
    <mergeCell ref="AF5:AF6"/>
    <mergeCell ref="AG5:AG6"/>
    <mergeCell ref="AH5:AH6"/>
    <mergeCell ref="AI5:AI6"/>
    <mergeCell ref="AJ5:AJ6"/>
    <mergeCell ref="N5:N6"/>
    <mergeCell ref="Q5:Q6"/>
    <mergeCell ref="R5:R6"/>
    <mergeCell ref="B5:B6"/>
    <mergeCell ref="C5:F5"/>
    <mergeCell ref="G5:G6"/>
    <mergeCell ref="H5:H6"/>
    <mergeCell ref="I5:I6"/>
    <mergeCell ref="J5:J6"/>
    <mergeCell ref="AP3:AP4"/>
    <mergeCell ref="AQ3:AQ4"/>
    <mergeCell ref="AR3:AR4"/>
    <mergeCell ref="AS3:AS4"/>
    <mergeCell ref="AT3:AT4"/>
    <mergeCell ref="AI3:AI4"/>
    <mergeCell ref="AJ3:AJ4"/>
    <mergeCell ref="AK3:AK4"/>
    <mergeCell ref="AL3:AL4"/>
    <mergeCell ref="AM3:AM4"/>
    <mergeCell ref="AN3:AN4"/>
    <mergeCell ref="AG3:AG4"/>
    <mergeCell ref="AH3:AH4"/>
    <mergeCell ref="W3:W4"/>
    <mergeCell ref="X3:X4"/>
    <mergeCell ref="Y3:Y4"/>
    <mergeCell ref="Z3:Z4"/>
    <mergeCell ref="AA3:AA4"/>
    <mergeCell ref="AB3:AB4"/>
    <mergeCell ref="AO3:AO4"/>
    <mergeCell ref="A1:F1"/>
    <mergeCell ref="G1:N1"/>
    <mergeCell ref="Q1:AT1"/>
    <mergeCell ref="G2:N2"/>
    <mergeCell ref="B3:B4"/>
    <mergeCell ref="C3:F3"/>
    <mergeCell ref="G3:G4"/>
    <mergeCell ref="H3:H4"/>
    <mergeCell ref="Q3:Q4"/>
    <mergeCell ref="R3:R4"/>
    <mergeCell ref="S3:S4"/>
    <mergeCell ref="T3:T4"/>
    <mergeCell ref="U3:U4"/>
    <mergeCell ref="V3:V4"/>
    <mergeCell ref="I3:I4"/>
    <mergeCell ref="J3:J4"/>
    <mergeCell ref="K3:K4"/>
    <mergeCell ref="L3:L4"/>
    <mergeCell ref="M3:M4"/>
    <mergeCell ref="N3:N4"/>
    <mergeCell ref="AC3:AC4"/>
    <mergeCell ref="AD3:AD4"/>
    <mergeCell ref="AE3:AE4"/>
    <mergeCell ref="AF3:AF4"/>
  </mergeCells>
  <pageMargins left="0.23622047244094488" right="0.23622047244094488" top="0.19685039370078741" bottom="0.19685039370078741" header="0.31496062992125984" footer="0.31496062992125984"/>
  <pageSetup paperSize="9" scale="53" fitToHeight="0" orientation="landscape" horizontalDpi="4294967293" verticalDpi="0" r:id="rId1"/>
</worksheet>
</file>

<file path=xl/worksheets/sheet5.xml><?xml version="1.0" encoding="utf-8"?>
<worksheet xmlns="http://schemas.openxmlformats.org/spreadsheetml/2006/main" xmlns:r="http://schemas.openxmlformats.org/officeDocument/2006/relationships">
  <sheetPr>
    <pageSetUpPr fitToPage="1"/>
  </sheetPr>
  <dimension ref="A1:O40"/>
  <sheetViews>
    <sheetView tabSelected="1" zoomScale="80" zoomScaleNormal="80" workbookViewId="0">
      <selection activeCell="A4" sqref="A4:C4"/>
    </sheetView>
  </sheetViews>
  <sheetFormatPr defaultRowHeight="15"/>
  <cols>
    <col min="1" max="1" width="4.7109375" style="1" customWidth="1"/>
    <col min="2" max="2" width="8.7109375" style="1" hidden="1" customWidth="1"/>
    <col min="3" max="3" width="4.7109375" style="1" customWidth="1"/>
    <col min="4" max="4" width="45.7109375" style="2" customWidth="1"/>
    <col min="5" max="7" width="45.7109375" style="1" customWidth="1"/>
    <col min="8" max="10" width="5.7109375" style="1" customWidth="1"/>
    <col min="11" max="11" width="87.7109375" style="1" customWidth="1"/>
    <col min="12" max="12" width="27" style="1" customWidth="1"/>
    <col min="13" max="13" width="9.140625" style="1"/>
    <col min="14" max="14" width="9.140625" style="1" customWidth="1"/>
    <col min="15" max="15" width="20" style="2" hidden="1" customWidth="1"/>
    <col min="16" max="16" width="9.140625" style="1" customWidth="1"/>
    <col min="17" max="16384" width="9.140625" style="1"/>
  </cols>
  <sheetData>
    <row r="1" spans="1:15" ht="20.100000000000001" customHeight="1" thickBot="1">
      <c r="A1" s="254" t="s">
        <v>333</v>
      </c>
      <c r="B1" s="255"/>
      <c r="C1" s="255"/>
      <c r="D1" s="255"/>
      <c r="E1" s="18" t="s">
        <v>334</v>
      </c>
      <c r="F1" s="18" t="s">
        <v>335</v>
      </c>
      <c r="G1" s="18" t="s">
        <v>336</v>
      </c>
      <c r="H1" s="254" t="s">
        <v>337</v>
      </c>
      <c r="I1" s="255"/>
      <c r="J1" s="265"/>
      <c r="K1" s="251" t="s">
        <v>338</v>
      </c>
      <c r="L1" s="262"/>
      <c r="O1" s="2" t="s">
        <v>339</v>
      </c>
    </row>
    <row r="2" spans="1:15" ht="20.100000000000001" customHeight="1" thickBot="1">
      <c r="A2" s="256"/>
      <c r="B2" s="257"/>
      <c r="C2" s="257"/>
      <c r="D2" s="257"/>
      <c r="E2" s="47"/>
      <c r="F2" s="47"/>
      <c r="G2" s="47"/>
      <c r="H2" s="239" t="s">
        <v>340</v>
      </c>
      <c r="I2" s="242" t="s">
        <v>341</v>
      </c>
      <c r="J2" s="245" t="s">
        <v>342</v>
      </c>
      <c r="K2" s="252"/>
      <c r="L2" s="263"/>
      <c r="O2" s="2" t="str">
        <f>D4</f>
        <v>A</v>
      </c>
    </row>
    <row r="3" spans="1:15" ht="23.25" customHeight="1" thickBot="1">
      <c r="A3" s="222" t="s">
        <v>343</v>
      </c>
      <c r="B3" s="223"/>
      <c r="C3" s="224"/>
      <c r="D3" s="222" t="s">
        <v>344</v>
      </c>
      <c r="E3" s="258"/>
      <c r="F3" s="258"/>
      <c r="G3" s="259"/>
      <c r="H3" s="240"/>
      <c r="I3" s="243"/>
      <c r="J3" s="246"/>
      <c r="K3" s="253"/>
      <c r="L3" s="264"/>
      <c r="O3" s="2" t="str">
        <f>E4</f>
        <v>B</v>
      </c>
    </row>
    <row r="4" spans="1:15" ht="26.25" customHeight="1" thickBot="1">
      <c r="A4" s="226">
        <v>1</v>
      </c>
      <c r="B4" s="227"/>
      <c r="C4" s="227"/>
      <c r="D4" s="19" t="s">
        <v>345</v>
      </c>
      <c r="E4" s="20" t="s">
        <v>346</v>
      </c>
      <c r="F4" s="20" t="s">
        <v>347</v>
      </c>
      <c r="G4" s="21" t="s">
        <v>348</v>
      </c>
      <c r="H4" s="241"/>
      <c r="I4" s="244"/>
      <c r="J4" s="247"/>
      <c r="K4" s="260" t="s">
        <v>349</v>
      </c>
      <c r="L4" s="261"/>
      <c r="O4" s="2" t="str">
        <f>F4</f>
        <v>C</v>
      </c>
    </row>
    <row r="5" spans="1:15" ht="15" customHeight="1">
      <c r="A5" s="188" t="s">
        <v>20</v>
      </c>
      <c r="B5" s="228">
        <f>INDEX('STEM doelen'!$P$99:$AS$104,1,$A$4)</f>
        <v>4</v>
      </c>
      <c r="C5" s="225" t="str">
        <f>IF(B5&gt;0,INDEX('STEM doelen'!$A$1:$F$97,B5-1,2),"")</f>
        <v>1.1</v>
      </c>
      <c r="D5" s="191" t="str">
        <f>IF(B5&gt;0,INDEX('STEM doelen'!$A$1:$F$97,B5-1,3),"")</f>
        <v>Verbanden kunnen leggen tussen wetenschappen, wiskunde en techniek</v>
      </c>
      <c r="E5" s="191"/>
      <c r="F5" s="191"/>
      <c r="G5" s="192"/>
      <c r="H5" s="193"/>
      <c r="I5" s="195"/>
      <c r="J5" s="197"/>
      <c r="K5" s="237"/>
      <c r="L5" s="238"/>
      <c r="O5" s="2" t="str">
        <f>G4</f>
        <v>D</v>
      </c>
    </row>
    <row r="6" spans="1:15" ht="45" customHeight="1">
      <c r="A6" s="189"/>
      <c r="B6" s="204"/>
      <c r="C6" s="205"/>
      <c r="D6" s="22" t="str">
        <f>IF(B5&gt;0,INDEX('STEM doelen'!$A$1:$F$97,B5,3),"")</f>
        <v>Wat geleerd is in wiskunde, wetenschap en techniek wordt niet gebruikt in het STEM project.</v>
      </c>
      <c r="E6" s="22" t="str">
        <f>IF(B5&gt;0,INDEX('STEM doelen'!$A$1:$F$97,B5,4),"")</f>
        <v xml:space="preserve"> </v>
      </c>
      <c r="F6" s="22" t="str">
        <f>IF(B5&gt;0,INDEX('STEM doelen'!$A$1:$F$97,B5,5),"")</f>
        <v>Wat geleerd is in wiskunde, wetenschap en techniek wordt met hulp gebruikt in het STEM project.</v>
      </c>
      <c r="G6" s="23" t="str">
        <f>IF(B5&gt;0,INDEX('STEM doelen'!$A$1:$F$97,B5,6),"")</f>
        <v>Wat geleerd is in wiskunde, wetenschap en techniek wordt spontaan gebruikt in het STEM project.</v>
      </c>
      <c r="H6" s="194"/>
      <c r="I6" s="196"/>
      <c r="J6" s="198"/>
      <c r="K6" s="194"/>
      <c r="L6" s="234"/>
    </row>
    <row r="7" spans="1:15" ht="15" customHeight="1">
      <c r="A7" s="189"/>
      <c r="B7" s="203">
        <f>INDEX('STEM doelen'!$P$99:$AS$104,2,$A$4)</f>
        <v>24</v>
      </c>
      <c r="C7" s="205" t="str">
        <f>IF(B7&gt;0,INDEX('STEM doelen'!$A$1:$F$97,B7-1,2),"")</f>
        <v>3.4</v>
      </c>
      <c r="D7" s="78" t="str">
        <f>IF(B7&gt;0,INDEX('STEM doelen'!$A$1:$F$97,B7-1,3),"")</f>
        <v>Onderzoeksvaardigheden : onderzoeken</v>
      </c>
      <c r="E7" s="78"/>
      <c r="F7" s="78"/>
      <c r="G7" s="79"/>
      <c r="H7" s="199"/>
      <c r="I7" s="201"/>
      <c r="J7" s="202"/>
      <c r="K7" s="194"/>
      <c r="L7" s="234"/>
    </row>
    <row r="8" spans="1:15" ht="45" customHeight="1">
      <c r="A8" s="189"/>
      <c r="B8" s="204"/>
      <c r="C8" s="205"/>
      <c r="D8" s="22" t="str">
        <f>IF(B7&gt;0,INDEX('STEM doelen'!$A$1:$F$97,B7,3),"")</f>
        <v>Een uitvoeringsplan bij een klein onderzoek opstellen en uitvoeren lukt zelden.</v>
      </c>
      <c r="E8" s="22" t="str">
        <f>IF(B7&gt;0,INDEX('STEM doelen'!$A$1:$F$97,B7,4),"")</f>
        <v xml:space="preserve"> </v>
      </c>
      <c r="F8" s="22" t="str">
        <f>IF(B7&gt;0,INDEX('STEM doelen'!$A$1:$F$97,B7,5),"")</f>
        <v>Een uitvoeringsplan bij een klein onderzoek opstellen en uitvoeren lukt met hulp.</v>
      </c>
      <c r="G8" s="23" t="str">
        <f>IF(B7&gt;0,INDEX('STEM doelen'!$A$1:$F$97,B7,6),"")</f>
        <v>Een uitvoeringsplan bij een klein onderzoek zelfstandig opstellen en uitvoeren lukt.</v>
      </c>
      <c r="H8" s="200"/>
      <c r="I8" s="195"/>
      <c r="J8" s="197"/>
      <c r="K8" s="194"/>
      <c r="L8" s="234"/>
    </row>
    <row r="9" spans="1:15" ht="15" customHeight="1">
      <c r="A9" s="189"/>
      <c r="B9" s="203">
        <f>INDEX('STEM doelen'!$P$99:$AS$104,3,$A$4)</f>
        <v>28</v>
      </c>
      <c r="C9" s="205" t="str">
        <f>IF(B9&gt;0,INDEX('STEM doelen'!$A$1:$F$97,B9-1,2),"")</f>
        <v>3.6</v>
      </c>
      <c r="D9" s="78" t="str">
        <f>IF(B9&gt;0,INDEX('STEM doelen'!$A$1:$F$97,B9-1,3),"")</f>
        <v>Onderzoeksvaardigheden : het vinden van een mogelijke verklaring voor een verschijnsel.</v>
      </c>
      <c r="E9" s="78"/>
      <c r="F9" s="78"/>
      <c r="G9" s="79"/>
      <c r="H9" s="199"/>
      <c r="I9" s="201"/>
      <c r="J9" s="202"/>
      <c r="K9" s="194"/>
      <c r="L9" s="234"/>
    </row>
    <row r="10" spans="1:15" ht="45" customHeight="1">
      <c r="A10" s="189"/>
      <c r="B10" s="204"/>
      <c r="C10" s="205"/>
      <c r="D10" s="22" t="str">
        <f>IF(B9&gt;0,INDEX('STEM doelen'!$A$1:$F$97,B9,3),"")</f>
        <v>Het vinden van een mogelijke verklaring van een verschijnsel lukt zelden.</v>
      </c>
      <c r="E10" s="22" t="str">
        <f>IF(B9&gt;0,INDEX('STEM doelen'!$A$1:$F$97,B9,4),"")</f>
        <v>Het vinden van een mogelijke verklaring van een verschijnsel lukt met hulp.</v>
      </c>
      <c r="F10" s="22" t="str">
        <f>IF(B9&gt;0,INDEX('STEM doelen'!$A$1:$F$97,B9,5),"")</f>
        <v>Het vinden van een mogelijke verklaring van een verschijnsel lukt met geraadpleegde hulpbronnen.</v>
      </c>
      <c r="G10" s="23" t="str">
        <f>IF(B9&gt;0,INDEX('STEM doelen'!$A$1:$F$97,B9,6),"")</f>
        <v>Het vinden van een mogelijke verklaring van een verschijnsel lukt zelfstandig.</v>
      </c>
      <c r="H10" s="200"/>
      <c r="I10" s="195"/>
      <c r="J10" s="197"/>
      <c r="K10" s="194"/>
      <c r="L10" s="234"/>
    </row>
    <row r="11" spans="1:15" ht="15" customHeight="1">
      <c r="A11" s="189"/>
      <c r="B11" s="203">
        <f>INDEX('STEM doelen'!$P$99:$AS$104,4,$A$4)</f>
        <v>0</v>
      </c>
      <c r="C11" s="205" t="str">
        <f>IF(B11&gt;0,INDEX('STEM doelen'!$A$1:$F$97,B11-1,2),"")</f>
        <v/>
      </c>
      <c r="D11" s="78" t="str">
        <f>IF(B11&gt;0,INDEX('STEM doelen'!$A$1:$F$97,B11-1,3),"")</f>
        <v/>
      </c>
      <c r="E11" s="78"/>
      <c r="F11" s="78"/>
      <c r="G11" s="79"/>
      <c r="H11" s="199"/>
      <c r="I11" s="201"/>
      <c r="J11" s="202"/>
      <c r="K11" s="194"/>
      <c r="L11" s="234"/>
    </row>
    <row r="12" spans="1:15" ht="45" customHeight="1">
      <c r="A12" s="189"/>
      <c r="B12" s="204"/>
      <c r="C12" s="205"/>
      <c r="D12" s="22" t="str">
        <f>IF(B11&gt;0,INDEX('STEM doelen'!$A$1:$F$97,B11,3),"")</f>
        <v/>
      </c>
      <c r="E12" s="22" t="str">
        <f>IF(B11&gt;0,INDEX('STEM doelen'!$A$1:$F$97,B11,4),"")</f>
        <v/>
      </c>
      <c r="F12" s="22" t="str">
        <f>IF(B11&gt;0,INDEX('STEM doelen'!$A$1:$F$97,B11,5),"")</f>
        <v/>
      </c>
      <c r="G12" s="23" t="str">
        <f>IF(B11&gt;0,INDEX('STEM doelen'!$A$1:$F$97,B11,6),"")</f>
        <v/>
      </c>
      <c r="H12" s="200"/>
      <c r="I12" s="195"/>
      <c r="J12" s="197"/>
      <c r="K12" s="194"/>
      <c r="L12" s="234"/>
    </row>
    <row r="13" spans="1:15" ht="15" customHeight="1">
      <c r="A13" s="189"/>
      <c r="B13" s="203">
        <f>INDEX('STEM doelen'!$P$99:$AS$104,5,$A$4)</f>
        <v>0</v>
      </c>
      <c r="C13" s="205" t="str">
        <f>IF(B13&gt;0,INDEX('STEM doelen'!$A$1:$F$97,B13-1,2),"")</f>
        <v/>
      </c>
      <c r="D13" s="78" t="str">
        <f>IF(B13&gt;0,INDEX('STEM doelen'!$A$1:$F$97,B13-1,3),"")</f>
        <v/>
      </c>
      <c r="E13" s="78"/>
      <c r="F13" s="78"/>
      <c r="G13" s="79"/>
      <c r="H13" s="199"/>
      <c r="I13" s="201"/>
      <c r="J13" s="202"/>
      <c r="K13" s="194"/>
      <c r="L13" s="234"/>
    </row>
    <row r="14" spans="1:15" ht="45" customHeight="1">
      <c r="A14" s="189"/>
      <c r="B14" s="204"/>
      <c r="C14" s="205"/>
      <c r="D14" s="22" t="str">
        <f>IF(B13&gt;0,INDEX('STEM doelen'!$A$1:$F$97,B13,3),"")</f>
        <v/>
      </c>
      <c r="E14" s="22" t="str">
        <f>IF(B13&gt;0,INDEX('STEM doelen'!$A$1:$F$97,B13,4),"")</f>
        <v/>
      </c>
      <c r="F14" s="22" t="str">
        <f>IF(B13&gt;0,INDEX('STEM doelen'!$A$1:$F$97,B13,5),"")</f>
        <v/>
      </c>
      <c r="G14" s="23" t="str">
        <f>IF(B13&gt;0,INDEX('STEM doelen'!$A$1:$F$97,B13,6),"")</f>
        <v/>
      </c>
      <c r="H14" s="200"/>
      <c r="I14" s="195"/>
      <c r="J14" s="197"/>
      <c r="K14" s="194"/>
      <c r="L14" s="234"/>
    </row>
    <row r="15" spans="1:15" ht="15" customHeight="1">
      <c r="A15" s="189"/>
      <c r="B15" s="203">
        <f>INDEX('STEM doelen'!$P$99:$AS$104,6,$A$4)</f>
        <v>0</v>
      </c>
      <c r="C15" s="205" t="str">
        <f>IF(B15&gt;0,INDEX('STEM doelen'!$A$1:$F$97,B15-1,2),"")</f>
        <v/>
      </c>
      <c r="D15" s="78" t="str">
        <f>IF(B15&gt;0,INDEX('STEM doelen'!$A$1:$F$97,B15-1,3),"")</f>
        <v/>
      </c>
      <c r="E15" s="78"/>
      <c r="F15" s="78"/>
      <c r="G15" s="79"/>
      <c r="H15" s="199"/>
      <c r="I15" s="201"/>
      <c r="J15" s="202"/>
      <c r="K15" s="194"/>
      <c r="L15" s="234"/>
    </row>
    <row r="16" spans="1:15" ht="45" customHeight="1" thickBot="1">
      <c r="A16" s="190"/>
      <c r="B16" s="213"/>
      <c r="C16" s="212"/>
      <c r="D16" s="24" t="str">
        <f>IF(B15&gt;0,INDEX('STEM doelen'!$A$1:$F$97,B15,3),"")</f>
        <v/>
      </c>
      <c r="E16" s="24" t="str">
        <f>IF(B15&gt;0,INDEX('STEM doelen'!$A$1:$F$97,B15,4),"")</f>
        <v/>
      </c>
      <c r="F16" s="24" t="str">
        <f>IF(B15&gt;0,INDEX('STEM doelen'!$A$1:$F$97,B15,5),"")</f>
        <v/>
      </c>
      <c r="G16" s="25" t="str">
        <f>IF(B15&gt;0,INDEX('STEM doelen'!$A$1:$F$97,B15,6),"")</f>
        <v/>
      </c>
      <c r="H16" s="206"/>
      <c r="I16" s="207"/>
      <c r="J16" s="208"/>
      <c r="K16" s="235"/>
      <c r="L16" s="236"/>
    </row>
    <row r="17" spans="1:12" ht="15" customHeight="1">
      <c r="A17" s="248" t="s">
        <v>350</v>
      </c>
      <c r="B17" s="214">
        <f>INDEX('Geint lp doelen'!$Q$68:$AT$73,1,$A$4)</f>
        <v>4</v>
      </c>
      <c r="C17" s="217" t="str">
        <f>IF(B17&gt;0,INDEX('Geint lp doelen'!$A$1:$F$64,$B17-1,2),"")</f>
        <v>B25</v>
      </c>
      <c r="D17" s="209" t="str">
        <f>IF(B17&gt;0,INDEX('Geint lp doelen'!$A$1:$F$64,$B17-1,3),"")</f>
        <v xml:space="preserve">Uit experimenteel onderzoek en uit dagelijkse waarnemingen afleiden dat stoffen uitzetten of inkrimpen bij temperatuursverandering. </v>
      </c>
      <c r="E17" s="209"/>
      <c r="F17" s="209"/>
      <c r="G17" s="210"/>
      <c r="H17" s="219"/>
      <c r="I17" s="220"/>
      <c r="J17" s="221"/>
      <c r="K17" s="237"/>
      <c r="L17" s="238"/>
    </row>
    <row r="18" spans="1:12" ht="45" customHeight="1">
      <c r="A18" s="249"/>
      <c r="B18" s="180"/>
      <c r="C18" s="181"/>
      <c r="D18" s="26" t="str">
        <f>IF($B17&gt;0,INDEX('Geint lp doelen'!$A$1:$F$64,$B17,3),"")</f>
        <v>Het waarnemen van krimpen en uitzetten lukt zelden.</v>
      </c>
      <c r="E18" s="26" t="str">
        <f>IF($B17&gt;0,INDEX('Geint lp doelen'!$A$1:$F$64,$B17,4),"")</f>
        <v>Het waarnemen van krimpen en uitzetten lukt met hulp.</v>
      </c>
      <c r="F18" s="26" t="str">
        <f>IF($B17&gt;0,INDEX('Geint lp doelen'!$A$1:$F$64,$B17,5),"")</f>
        <v>Het waarnemen van krimpen en uitzetten lukt zelfstandig.</v>
      </c>
      <c r="G18" s="27" t="str">
        <f>IF($B17&gt;0,INDEX('Geint lp doelen'!$A$1:$F$64,$B17,6),"")</f>
        <v>Het opzetten van een ondezoek om krimpen en uitzetten waar te nemen lukt zelfstandig.</v>
      </c>
      <c r="H18" s="200"/>
      <c r="I18" s="195"/>
      <c r="J18" s="216"/>
      <c r="K18" s="194"/>
      <c r="L18" s="234"/>
    </row>
    <row r="19" spans="1:12" ht="15" customHeight="1">
      <c r="A19" s="249"/>
      <c r="B19" s="176">
        <f>INDEX('Geint lp doelen'!$Q$68:$AT$73,2,$A$4)</f>
        <v>24</v>
      </c>
      <c r="C19" s="178" t="str">
        <f>IF(B19&gt;0,INDEX('Geint lp doelen'!$A$1:$F$64,$B19-1,2),"")</f>
        <v>T11</v>
      </c>
      <c r="D19" s="119" t="str">
        <f>IF(B19&gt;0,INDEX('Geint lp doelen'!$A$1:$F$64,$B19-1,3),"")</f>
        <v>Technische systemen met verbindings- en bewerkingstechnieken verbeteren.</v>
      </c>
      <c r="E19" s="119"/>
      <c r="F19" s="119"/>
      <c r="G19" s="211"/>
      <c r="H19" s="199"/>
      <c r="I19" s="201"/>
      <c r="J19" s="215"/>
      <c r="K19" s="194"/>
      <c r="L19" s="234"/>
    </row>
    <row r="20" spans="1:12" ht="45" customHeight="1">
      <c r="A20" s="249"/>
      <c r="B20" s="180"/>
      <c r="C20" s="181"/>
      <c r="D20" s="26" t="str">
        <f>IF($B19&gt;0,INDEX('Geint lp doelen'!$A$1:$F$64,$B19,3),"")</f>
        <v>Het (de-) monteren van onderdelen lukt zelden.</v>
      </c>
      <c r="E20" s="26" t="str">
        <f>IF($B19&gt;0,INDEX('Geint lp doelen'!$A$1:$F$64,$B19,4),"")</f>
        <v>Het (de-) monteren van onderdelen lukt met hulp.</v>
      </c>
      <c r="F20" s="26" t="str">
        <f>IF($B19&gt;0,INDEX('Geint lp doelen'!$A$1:$F$64,$B19,5),"")</f>
        <v>Het (de-) monteren van onderdelen lukt zelfstandig.</v>
      </c>
      <c r="G20" s="27" t="str">
        <f>IF($B19&gt;0,INDEX('Geint lp doelen'!$A$1:$F$64,$B19,6),"")</f>
        <v>Het (de-) monteren van onderdelen en de keuze van de hierbij nodige gereedschappen lukt zelfstandig.</v>
      </c>
      <c r="H20" s="200"/>
      <c r="I20" s="195"/>
      <c r="J20" s="216"/>
      <c r="K20" s="194"/>
      <c r="L20" s="234"/>
    </row>
    <row r="21" spans="1:12" ht="15" customHeight="1">
      <c r="A21" s="249"/>
      <c r="B21" s="176">
        <f>INDEX('Geint lp doelen'!$Q$68:$AT$73,3,$A$4)</f>
        <v>44</v>
      </c>
      <c r="C21" s="178" t="str">
        <f>IF(B21&gt;0,INDEX('Geint lp doelen'!$A$1:$F$64,$B21-1,2),"")</f>
        <v>G5</v>
      </c>
      <c r="D21" s="119" t="str">
        <f>IF(B21&gt;0,INDEX('Geint lp doelen'!$A$1:$F$64,$B21-1,3),"")</f>
        <v xml:space="preserve">Gegeven tabellen, schema's, grafieken en diagrammen aflezen en interpreteren. </v>
      </c>
      <c r="E21" s="119"/>
      <c r="F21" s="119"/>
      <c r="G21" s="211"/>
      <c r="H21" s="199"/>
      <c r="I21" s="201"/>
      <c r="J21" s="215"/>
      <c r="K21" s="194"/>
      <c r="L21" s="234"/>
    </row>
    <row r="22" spans="1:12" ht="45" customHeight="1">
      <c r="A22" s="249"/>
      <c r="B22" s="180"/>
      <c r="C22" s="181"/>
      <c r="D22" s="26" t="str">
        <f>IF($B21&gt;0,INDEX('Geint lp doelen'!$A$1:$F$64,$B21,3),"")</f>
        <v xml:space="preserve">Het aflezen van getalwaarden uit tabel, grafiek of staafdiagram en ze in hun context interpreteren lukt zelden. </v>
      </c>
      <c r="E22" s="26" t="str">
        <f>IF($B21&gt;0,INDEX('Geint lp doelen'!$A$1:$F$64,$B21,4),"")</f>
        <v xml:space="preserve">Het aflezen van getalwaarden uit tabel, grafiek of staafdiagram en ze in hun context interpreteren lukt zelfstandig. </v>
      </c>
      <c r="F22" s="26" t="str">
        <f>IF($B21&gt;0,INDEX('Geint lp doelen'!$A$1:$F$64,$B21,5),"")</f>
        <v xml:space="preserve">Het beantwoorden van vragen in verband met gegeven tabellen, schema’s, grafieken en diagrammen lukt zelfstandig. </v>
      </c>
      <c r="G22" s="27" t="str">
        <f>IF($B21&gt;0,INDEX('Geint lp doelen'!$A$1:$F$64,$B21,6),"")</f>
        <v xml:space="preserve">Het stellen van vragen en die beantwoord- en over gegeven tabellen, schema’s, grafieken en diagrammen lukt zelfstandig.  </v>
      </c>
      <c r="H22" s="200"/>
      <c r="I22" s="195"/>
      <c r="J22" s="216"/>
      <c r="K22" s="194"/>
      <c r="L22" s="234"/>
    </row>
    <row r="23" spans="1:12" ht="15" customHeight="1">
      <c r="A23" s="249"/>
      <c r="B23" s="176">
        <f>INDEX('Geint lp doelen'!$Q$68:$AT$73,4,$A$4)</f>
        <v>0</v>
      </c>
      <c r="C23" s="178" t="str">
        <f>IF(B23&gt;0,INDEX('Geint lp doelen'!$A$1:$F$64,$B23-1,2),"")</f>
        <v/>
      </c>
      <c r="D23" s="119" t="str">
        <f>IF(B23&gt;0,INDEX('Geint lp doelen'!$A$1:$F$64,$B23-1,3),"")</f>
        <v/>
      </c>
      <c r="E23" s="119"/>
      <c r="F23" s="119"/>
      <c r="G23" s="211"/>
      <c r="H23" s="199"/>
      <c r="I23" s="201"/>
      <c r="J23" s="215"/>
      <c r="K23" s="194"/>
      <c r="L23" s="234"/>
    </row>
    <row r="24" spans="1:12" ht="45" customHeight="1">
      <c r="A24" s="249"/>
      <c r="B24" s="180"/>
      <c r="C24" s="181"/>
      <c r="D24" s="26" t="str">
        <f>IF($B23&gt;0,INDEX('Geint lp doelen'!$A$1:$F$64,$B23,3),"")</f>
        <v/>
      </c>
      <c r="E24" s="26" t="str">
        <f>IF($B23&gt;0,INDEX('Geint lp doelen'!$A$1:$F$64,$B23,4),"")</f>
        <v/>
      </c>
      <c r="F24" s="26" t="str">
        <f>IF($B23&gt;0,INDEX('Geint lp doelen'!$A$1:$F$64,$B23,5),"")</f>
        <v/>
      </c>
      <c r="G24" s="27" t="str">
        <f>IF($B23&gt;0,INDEX('Geint lp doelen'!$A$1:$F$64,$B23,6),"")</f>
        <v/>
      </c>
      <c r="H24" s="200"/>
      <c r="I24" s="195"/>
      <c r="J24" s="216"/>
      <c r="K24" s="194"/>
      <c r="L24" s="234"/>
    </row>
    <row r="25" spans="1:12" ht="15" customHeight="1">
      <c r="A25" s="249"/>
      <c r="B25" s="176">
        <f>INDEX('Geint lp doelen'!$Q$68:$AT$73,5,$A$4)</f>
        <v>0</v>
      </c>
      <c r="C25" s="178" t="str">
        <f>IF(B25&gt;0,INDEX('Geint lp doelen'!$A$1:$F$64,$B25-1,2),"")</f>
        <v/>
      </c>
      <c r="D25" s="119" t="str">
        <f>IF(B25&gt;0,INDEX('Geint lp doelen'!$A$1:$F$64,$B25-1,3),"")</f>
        <v/>
      </c>
      <c r="E25" s="119"/>
      <c r="F25" s="119"/>
      <c r="G25" s="211"/>
      <c r="H25" s="199"/>
      <c r="I25" s="201"/>
      <c r="J25" s="215"/>
      <c r="K25" s="194"/>
      <c r="L25" s="234"/>
    </row>
    <row r="26" spans="1:12" ht="45" customHeight="1">
      <c r="A26" s="249"/>
      <c r="B26" s="180"/>
      <c r="C26" s="181"/>
      <c r="D26" s="26" t="str">
        <f>IF($B25&gt;0,INDEX('Geint lp doelen'!$A$1:$F$64,$B25,3),"")</f>
        <v/>
      </c>
      <c r="E26" s="26" t="str">
        <f>IF($B25&gt;0,INDEX('Geint lp doelen'!$A$1:$F$64,$B25,4),"")</f>
        <v/>
      </c>
      <c r="F26" s="26" t="str">
        <f>IF($B25&gt;0,INDEX('Geint lp doelen'!$A$1:$F$64,$B25,5),"")</f>
        <v/>
      </c>
      <c r="G26" s="27" t="str">
        <f>IF($B25&gt;0,INDEX('Geint lp doelen'!$A$1:$F$64,$B25,6),"")</f>
        <v/>
      </c>
      <c r="H26" s="200"/>
      <c r="I26" s="195"/>
      <c r="J26" s="216"/>
      <c r="K26" s="194"/>
      <c r="L26" s="234"/>
    </row>
    <row r="27" spans="1:12" ht="15" customHeight="1">
      <c r="A27" s="249"/>
      <c r="B27" s="176">
        <f>INDEX('Geint lp doelen'!$Q$68:$AT$73,6,$A$4)</f>
        <v>0</v>
      </c>
      <c r="C27" s="178" t="str">
        <f>IF(B27&gt;0,INDEX('Geint lp doelen'!$A$1:$F$64,$B27-1,2),"")</f>
        <v/>
      </c>
      <c r="D27" s="119" t="str">
        <f>IF(B27&gt;0,INDEX('Geint lp doelen'!$A$1:$F$64,$B27-1,3),"")</f>
        <v/>
      </c>
      <c r="E27" s="119"/>
      <c r="F27" s="119"/>
      <c r="G27" s="211"/>
      <c r="H27" s="199"/>
      <c r="I27" s="201"/>
      <c r="J27" s="215"/>
      <c r="K27" s="194"/>
      <c r="L27" s="234"/>
    </row>
    <row r="28" spans="1:12" ht="45" customHeight="1" thickBot="1">
      <c r="A28" s="250"/>
      <c r="B28" s="177"/>
      <c r="C28" s="179"/>
      <c r="D28" s="28" t="str">
        <f>IF($B27&gt;0,INDEX('Geint lp doelen'!$A$1:$F$64,$B27,3),"")</f>
        <v/>
      </c>
      <c r="E28" s="28" t="str">
        <f>IF($B27&gt;0,INDEX('Geint lp doelen'!$A$1:$F$64,$B27,4),"")</f>
        <v/>
      </c>
      <c r="F28" s="28" t="str">
        <f>IF($B27&gt;0,INDEX('Geint lp doelen'!$A$1:$F$64,$B27,5),"")</f>
        <v/>
      </c>
      <c r="G28" s="29" t="str">
        <f>IF($B27&gt;0,INDEX('Geint lp doelen'!$A$1:$F$64,$B27,6),"")</f>
        <v/>
      </c>
      <c r="H28" s="206"/>
      <c r="I28" s="207"/>
      <c r="J28" s="218"/>
      <c r="K28" s="235"/>
      <c r="L28" s="236"/>
    </row>
    <row r="29" spans="1:12" ht="15" customHeight="1">
      <c r="A29" s="229" t="s">
        <v>310</v>
      </c>
      <c r="B29" s="182">
        <f>INDEX('Voeten- extra doelen'!$Q$32:$AT$37,1,$A$4)</f>
        <v>4</v>
      </c>
      <c r="C29" s="184" t="str">
        <f>IF(B29&gt;0,INDEX('Voeten- extra doelen'!$A$1:$F$14,$B29-1,2),"")</f>
        <v>E1</v>
      </c>
      <c r="D29" s="152" t="str">
        <f>IF(B29&gt;0,INDEX('Voeten- extra doelen'!$A$1:$F$28,$B29-1,3),"")</f>
        <v>De brugconstructie overspant de opgelegde afstand van 70 cm.</v>
      </c>
      <c r="E29" s="152"/>
      <c r="F29" s="152"/>
      <c r="G29" s="153"/>
      <c r="H29" s="219"/>
      <c r="I29" s="220"/>
      <c r="J29" s="221"/>
      <c r="K29" s="237"/>
      <c r="L29" s="238"/>
    </row>
    <row r="30" spans="1:12" ht="45" customHeight="1">
      <c r="A30" s="230"/>
      <c r="B30" s="183"/>
      <c r="C30" s="185"/>
      <c r="D30" s="30" t="str">
        <f>IF($B29&gt;0,INDEX('Voeten- extra doelen'!$A$1:$F$28,$B29,3),"")</f>
        <v>De brug overspant de 70 cm niet.</v>
      </c>
      <c r="E30" s="30" t="str">
        <f>IF($B29&gt;0,INDEX('Voeten- extra doelen'!$A$1:$F$28,$B29,4),"")</f>
        <v xml:space="preserve">  </v>
      </c>
      <c r="F30" s="30" t="str">
        <f>IF($B29&gt;0,INDEX('Voeten- extra doelen'!$A$1:$F$28,$B29,5),"")</f>
        <v xml:space="preserve"> </v>
      </c>
      <c r="G30" s="31" t="str">
        <f>IF($B29&gt;0,INDEX('Voeten- extra doelen'!$A$1:$F$28,$B29,6),"")</f>
        <v>De brug overspant de 70 cm.</v>
      </c>
      <c r="H30" s="200"/>
      <c r="I30" s="195"/>
      <c r="J30" s="216"/>
      <c r="K30" s="194"/>
      <c r="L30" s="234"/>
    </row>
    <row r="31" spans="1:12" ht="15" customHeight="1">
      <c r="A31" s="230"/>
      <c r="B31" s="183">
        <f>INDEX('Voeten- extra doelen'!$Q$32:$AT$37,2,$A$4)</f>
        <v>0</v>
      </c>
      <c r="C31" s="185" t="str">
        <f>IF(B31&gt;0,INDEX('Voeten- extra doelen'!$A$1:$F$14,$B31-1,2),"")</f>
        <v/>
      </c>
      <c r="D31" s="155" t="str">
        <f>IF(B31&gt;0,INDEX('Voeten- extra doelen'!$A$1:$F$28,$B31-1,3),"")</f>
        <v/>
      </c>
      <c r="E31" s="155"/>
      <c r="F31" s="155"/>
      <c r="G31" s="156"/>
      <c r="H31" s="199"/>
      <c r="I31" s="201"/>
      <c r="J31" s="215"/>
      <c r="K31" s="194"/>
      <c r="L31" s="234"/>
    </row>
    <row r="32" spans="1:12" ht="45" customHeight="1">
      <c r="A32" s="230"/>
      <c r="B32" s="183"/>
      <c r="C32" s="185"/>
      <c r="D32" s="30" t="str">
        <f>IF($B31&gt;0,INDEX('Voeten- extra doelen'!$A$1:$F$28,$B31,3),"")</f>
        <v/>
      </c>
      <c r="E32" s="30" t="str">
        <f>IF($B31&gt;0,INDEX('Voeten- extra doelen'!$A$1:$F$28,$B31,4),"")</f>
        <v/>
      </c>
      <c r="F32" s="30" t="str">
        <f>IF($B31&gt;0,INDEX('Voeten- extra doelen'!$A$1:$F$28,$B31,5),"")</f>
        <v/>
      </c>
      <c r="G32" s="31" t="str">
        <f>IF($B31&gt;0,INDEX('Voeten- extra doelen'!$A$1:$F$28,$B31,6),"")</f>
        <v/>
      </c>
      <c r="H32" s="200"/>
      <c r="I32" s="195"/>
      <c r="J32" s="216"/>
      <c r="K32" s="194"/>
      <c r="L32" s="234"/>
    </row>
    <row r="33" spans="1:12" ht="15" customHeight="1">
      <c r="A33" s="230"/>
      <c r="B33" s="183">
        <f>INDEX('Voeten- extra doelen'!$Q$32:$AT$37,3,$A$4)</f>
        <v>0</v>
      </c>
      <c r="C33" s="185" t="str">
        <f>IF(B33&gt;0,INDEX('Voeten- extra doelen'!$A$1:$F$14,$B33-1,2),"")</f>
        <v/>
      </c>
      <c r="D33" s="155" t="str">
        <f>IF(B33&gt;0,INDEX('Voeten- extra doelen'!$A$1:$F$28,$B33-1,3),"")</f>
        <v/>
      </c>
      <c r="E33" s="155"/>
      <c r="F33" s="155"/>
      <c r="G33" s="156"/>
      <c r="H33" s="199"/>
      <c r="I33" s="201"/>
      <c r="J33" s="215"/>
      <c r="K33" s="194"/>
      <c r="L33" s="234"/>
    </row>
    <row r="34" spans="1:12" ht="45" customHeight="1" thickBot="1">
      <c r="A34" s="231"/>
      <c r="B34" s="186"/>
      <c r="C34" s="187"/>
      <c r="D34" s="32" t="str">
        <f>IF($B33&gt;0,INDEX('Voeten- extra doelen'!$A$1:$F$28,$B33,3),"")</f>
        <v/>
      </c>
      <c r="E34" s="32" t="str">
        <f>IF($B33&gt;0,INDEX('Voeten- extra doelen'!$A$1:$F$28,$B33,4),"")</f>
        <v/>
      </c>
      <c r="F34" s="32" t="str">
        <f>IF($B33&gt;0,INDEX('Voeten- extra doelen'!$A$1:$F$28,$B33,5),"")</f>
        <v/>
      </c>
      <c r="G34" s="33" t="str">
        <f>IF($B33&gt;0,INDEX('Voeten- extra doelen'!$A$1:$F$28,$B33,6),"")</f>
        <v/>
      </c>
      <c r="H34" s="206"/>
      <c r="I34" s="207"/>
      <c r="J34" s="218"/>
      <c r="K34" s="194"/>
      <c r="L34" s="234"/>
    </row>
    <row r="35" spans="1:12" ht="15" customHeight="1">
      <c r="A35" s="168" t="s">
        <v>351</v>
      </c>
      <c r="B35" s="169">
        <f>INDEX('Voeten- extra doelen'!$Q$40:$AT$45,1,$A$4)</f>
        <v>16</v>
      </c>
      <c r="C35" s="173" t="str">
        <f>IF(B35&gt;0,INDEX('Voeten- extra doelen'!$A$1:$F$28,$B35-1,2),"")</f>
        <v>GS4</v>
      </c>
      <c r="D35" s="159" t="str">
        <f>IF(B35&gt;0,INDEX('Voeten- extra doelen'!$A$1:$F$28,$B35-1,3),"")</f>
        <v>Doorzettingsvermogen : blijven, ondanks moeilijkheden, een doel nastreven.</v>
      </c>
      <c r="E35" s="159"/>
      <c r="F35" s="159"/>
      <c r="G35" s="232"/>
      <c r="H35" s="219"/>
      <c r="I35" s="220"/>
      <c r="J35" s="221"/>
      <c r="K35" s="194"/>
      <c r="L35" s="234"/>
    </row>
    <row r="36" spans="1:12" ht="45" customHeight="1">
      <c r="A36" s="145"/>
      <c r="B36" s="158"/>
      <c r="C36" s="172"/>
      <c r="D36" s="34" t="str">
        <f>IF($B35&gt;0,INDEX('Voeten- extra doelen'!$A$1:$F$28,$B35,3),"")</f>
        <v>Het nastreven van een doel lukt zelden.  Er wordt snel opgegeven.</v>
      </c>
      <c r="E36" s="34" t="str">
        <f>IF($B35&gt;0,INDEX('Voeten- extra doelen'!$A$1:$F$28,$B35,4),"")</f>
        <v xml:space="preserve"> </v>
      </c>
      <c r="F36" s="34" t="str">
        <f>IF($B35&gt;0,INDEX('Voeten- extra doelen'!$A$1:$F$28,$B35,5),"")</f>
        <v>Er is externe aanmoediging nodig om een doel na te streven.</v>
      </c>
      <c r="G36" s="35" t="str">
        <f>IF($B35&gt;0,INDEX('Voeten- extra doelen'!$A$1:$F$28,$B35,6),"")</f>
        <v>Het doorzetten bij het nastreven van een doel lukt zelfstandig.</v>
      </c>
      <c r="H36" s="200"/>
      <c r="I36" s="195"/>
      <c r="J36" s="216"/>
      <c r="K36" s="194"/>
      <c r="L36" s="234"/>
    </row>
    <row r="37" spans="1:12" ht="15" customHeight="1">
      <c r="A37" s="145"/>
      <c r="B37" s="170">
        <f>INDEX('Voeten- extra doelen'!$Q$40:$AT$45,2,$A$4)</f>
        <v>18</v>
      </c>
      <c r="C37" s="171" t="str">
        <f>IF(B37&gt;0,INDEX('Voeten- extra doelen'!$A$1:$F$28,$B37-1,2),"")</f>
        <v>C4.4</v>
      </c>
      <c r="D37" s="124" t="str">
        <f>IF(B37&gt;0,INDEX('Voeten- extra doelen'!$A$1:$F$28,$B37-1,3),"")</f>
        <v>Omgeving en duurzame ontwikkeling : zoeken naar duurzame oplossingen om de lokale en globale leefomgeving te beïnvloeden en te verbeteren.</v>
      </c>
      <c r="E37" s="124"/>
      <c r="F37" s="124"/>
      <c r="G37" s="233"/>
      <c r="H37" s="199"/>
      <c r="I37" s="201"/>
      <c r="J37" s="215"/>
      <c r="K37" s="194"/>
      <c r="L37" s="234"/>
    </row>
    <row r="38" spans="1:12" ht="45" customHeight="1">
      <c r="A38" s="145"/>
      <c r="B38" s="158"/>
      <c r="C38" s="172"/>
      <c r="D38" s="34" t="str">
        <f>IF($B37&gt;0,INDEX('Voeten- extra doelen'!$A$1:$F$28,$B37,3),"")</f>
        <v>Het zoeken naar duurzame oplossingen lukt zelden.</v>
      </c>
      <c r="E38" s="34" t="str">
        <f>IF($B37&gt;0,INDEX('Voeten- extra doelen'!$A$1:$F$28,$B37,4),"")</f>
        <v xml:space="preserve"> </v>
      </c>
      <c r="F38" s="34" t="str">
        <f>IF($B37&gt;0,INDEX('Voeten- extra doelen'!$A$1:$F$28,$B37,5),"")</f>
        <v>Het zoeken naar duurzame oplossingen lukt met hulp.</v>
      </c>
      <c r="G38" s="35" t="str">
        <f>IF($B37&gt;0,INDEX('Voeten- extra doelen'!$A$1:$F$28,$B37,6),"")</f>
        <v>Het zoeken naar duurzame oplossingen lukt zelfstandig.</v>
      </c>
      <c r="H38" s="200"/>
      <c r="I38" s="195"/>
      <c r="J38" s="216"/>
      <c r="K38" s="194"/>
      <c r="L38" s="234"/>
    </row>
    <row r="39" spans="1:12" ht="15" customHeight="1">
      <c r="A39" s="145"/>
      <c r="B39" s="170">
        <f>INDEX('Voeten- extra doelen'!$Q$40:$AT$45,3,$A$4)</f>
        <v>0</v>
      </c>
      <c r="C39" s="171" t="str">
        <f>IF(B39&gt;0,INDEX('Voeten- extra doelen'!$A$1:$F$28,$B39-1,2),"")</f>
        <v/>
      </c>
      <c r="D39" s="124" t="str">
        <f>IF(B39&gt;0,INDEX('Voeten- extra doelen'!$A$1:$F$28,$B39-1,3),"")</f>
        <v/>
      </c>
      <c r="E39" s="124"/>
      <c r="F39" s="124"/>
      <c r="G39" s="233"/>
      <c r="H39" s="199"/>
      <c r="I39" s="201"/>
      <c r="J39" s="215"/>
      <c r="K39" s="194"/>
      <c r="L39" s="234"/>
    </row>
    <row r="40" spans="1:12" ht="45" customHeight="1" thickBot="1">
      <c r="A40" s="146"/>
      <c r="B40" s="174"/>
      <c r="C40" s="175"/>
      <c r="D40" s="36" t="str">
        <f>IF($B39&gt;0,INDEX('Voeten- extra doelen'!$A$1:$F$28,$B39,3),"")</f>
        <v/>
      </c>
      <c r="E40" s="36" t="str">
        <f>IF($B39&gt;0,INDEX('Voeten- extra doelen'!$A$1:$F$28,$B39,4),"")</f>
        <v/>
      </c>
      <c r="F40" s="36" t="str">
        <f>IF($B39&gt;0,INDEX('Voeten- extra doelen'!$A$1:$F$28,$B39,5),"")</f>
        <v/>
      </c>
      <c r="G40" s="37" t="str">
        <f>IF($B39&gt;0,INDEX('Voeten- extra doelen'!$A$1:$F$28,$B39,6),"")</f>
        <v/>
      </c>
      <c r="H40" s="206"/>
      <c r="I40" s="207"/>
      <c r="J40" s="218"/>
      <c r="K40" s="235"/>
      <c r="L40" s="236"/>
    </row>
  </sheetData>
  <sheetProtection algorithmName="SHA-512" hashValue="OaUuUAk3fH9cVQyB843U3b8hcZmxrnvl3tOU6+p9NRHrd7u16YnYTFyaaNKl37+rsbgt2bb32b/agUlCIEKb2w==" saltValue="fxIxOHnCWdClevLDSz3jIA==" spinCount="100000" sheet="1" objects="1" scenarios="1" selectLockedCells="1"/>
  <protectedRanges>
    <protectedRange algorithmName="SHA-512" hashValue="JGa06/nGCbafrPtR+Q86i/syAQsr9W8tu64+LKh5lbFfqGDbzw9hYczoDVmGLrvu9YV4QDOgoCMvQCUKnvOb+A==" saltValue="9wNitv1JkDHTz/wo9L4DeQ==" spinCount="100000" sqref="A5:G40" name="Bereik1"/>
  </protectedRanges>
  <mergeCells count="141">
    <mergeCell ref="K33:L34"/>
    <mergeCell ref="K35:L36"/>
    <mergeCell ref="K37:L38"/>
    <mergeCell ref="K39:L40"/>
    <mergeCell ref="K17:L18"/>
    <mergeCell ref="K19:L20"/>
    <mergeCell ref="K21:L22"/>
    <mergeCell ref="K23:L24"/>
    <mergeCell ref="K25:L26"/>
    <mergeCell ref="H2:H4"/>
    <mergeCell ref="I2:I4"/>
    <mergeCell ref="J2:J4"/>
    <mergeCell ref="A17:A28"/>
    <mergeCell ref="K1:K3"/>
    <mergeCell ref="A1:D2"/>
    <mergeCell ref="D3:G3"/>
    <mergeCell ref="K4:L4"/>
    <mergeCell ref="K5:L6"/>
    <mergeCell ref="K7:L8"/>
    <mergeCell ref="K9:L10"/>
    <mergeCell ref="K11:L12"/>
    <mergeCell ref="K13:L14"/>
    <mergeCell ref="K15:L16"/>
    <mergeCell ref="L1:L3"/>
    <mergeCell ref="H1:J1"/>
    <mergeCell ref="D21:G21"/>
    <mergeCell ref="H21:H22"/>
    <mergeCell ref="I21:I22"/>
    <mergeCell ref="J21:J22"/>
    <mergeCell ref="B23:B24"/>
    <mergeCell ref="C23:C24"/>
    <mergeCell ref="D23:G23"/>
    <mergeCell ref="H23:H24"/>
    <mergeCell ref="I23:I24"/>
    <mergeCell ref="J23:J24"/>
    <mergeCell ref="K27:L28"/>
    <mergeCell ref="K29:L30"/>
    <mergeCell ref="K31:L32"/>
    <mergeCell ref="H11:H12"/>
    <mergeCell ref="I11:I12"/>
    <mergeCell ref="J11:J12"/>
    <mergeCell ref="H13:H14"/>
    <mergeCell ref="I13:I14"/>
    <mergeCell ref="J13:J14"/>
    <mergeCell ref="J17:J18"/>
    <mergeCell ref="J25:J26"/>
    <mergeCell ref="J27:J28"/>
    <mergeCell ref="J29:J30"/>
    <mergeCell ref="A3:C3"/>
    <mergeCell ref="C5:C6"/>
    <mergeCell ref="C7:C8"/>
    <mergeCell ref="C9:C10"/>
    <mergeCell ref="A4:C4"/>
    <mergeCell ref="B5:B6"/>
    <mergeCell ref="B7:B8"/>
    <mergeCell ref="B9:B10"/>
    <mergeCell ref="I37:I38"/>
    <mergeCell ref="A29:A34"/>
    <mergeCell ref="A35:A40"/>
    <mergeCell ref="H17:H18"/>
    <mergeCell ref="I17:I18"/>
    <mergeCell ref="H25:H26"/>
    <mergeCell ref="I25:I26"/>
    <mergeCell ref="H27:H28"/>
    <mergeCell ref="I27:I28"/>
    <mergeCell ref="H29:H30"/>
    <mergeCell ref="I29:I30"/>
    <mergeCell ref="D35:G35"/>
    <mergeCell ref="D37:G37"/>
    <mergeCell ref="D39:G39"/>
    <mergeCell ref="D29:G29"/>
    <mergeCell ref="D31:G31"/>
    <mergeCell ref="J37:J38"/>
    <mergeCell ref="H39:H40"/>
    <mergeCell ref="I39:I40"/>
    <mergeCell ref="J39:J40"/>
    <mergeCell ref="J31:J32"/>
    <mergeCell ref="H33:H34"/>
    <mergeCell ref="I33:I34"/>
    <mergeCell ref="J33:J34"/>
    <mergeCell ref="H35:H36"/>
    <mergeCell ref="I35:I36"/>
    <mergeCell ref="J35:J36"/>
    <mergeCell ref="H31:H32"/>
    <mergeCell ref="I31:I32"/>
    <mergeCell ref="H37:H38"/>
    <mergeCell ref="D33:G33"/>
    <mergeCell ref="C11:C12"/>
    <mergeCell ref="D11:G11"/>
    <mergeCell ref="B13:B14"/>
    <mergeCell ref="C13:C14"/>
    <mergeCell ref="D13:G13"/>
    <mergeCell ref="H15:H16"/>
    <mergeCell ref="I15:I16"/>
    <mergeCell ref="J15:J16"/>
    <mergeCell ref="D17:G17"/>
    <mergeCell ref="D25:G25"/>
    <mergeCell ref="D27:G27"/>
    <mergeCell ref="C15:C16"/>
    <mergeCell ref="B15:B16"/>
    <mergeCell ref="B17:B18"/>
    <mergeCell ref="B19:B20"/>
    <mergeCell ref="C19:C20"/>
    <mergeCell ref="D19:G19"/>
    <mergeCell ref="H19:H20"/>
    <mergeCell ref="I19:I20"/>
    <mergeCell ref="J19:J20"/>
    <mergeCell ref="C17:C18"/>
    <mergeCell ref="B25:B26"/>
    <mergeCell ref="C25:C26"/>
    <mergeCell ref="A5:A16"/>
    <mergeCell ref="D5:G5"/>
    <mergeCell ref="D7:G7"/>
    <mergeCell ref="D9:G9"/>
    <mergeCell ref="D15:G15"/>
    <mergeCell ref="H5:H6"/>
    <mergeCell ref="I5:I6"/>
    <mergeCell ref="J5:J6"/>
    <mergeCell ref="H7:H8"/>
    <mergeCell ref="I7:I8"/>
    <mergeCell ref="J7:J8"/>
    <mergeCell ref="H9:H10"/>
    <mergeCell ref="I9:I10"/>
    <mergeCell ref="B11:B12"/>
    <mergeCell ref="J9:J10"/>
    <mergeCell ref="B35:B36"/>
    <mergeCell ref="B37:B38"/>
    <mergeCell ref="C37:C38"/>
    <mergeCell ref="C35:C36"/>
    <mergeCell ref="B39:B40"/>
    <mergeCell ref="C39:C40"/>
    <mergeCell ref="B27:B28"/>
    <mergeCell ref="C27:C28"/>
    <mergeCell ref="B21:B22"/>
    <mergeCell ref="C21:C22"/>
    <mergeCell ref="B29:B30"/>
    <mergeCell ref="C29:C30"/>
    <mergeCell ref="B31:B32"/>
    <mergeCell ref="C31:C32"/>
    <mergeCell ref="B33:B34"/>
    <mergeCell ref="C33:C34"/>
  </mergeCells>
  <dataValidations count="1">
    <dataValidation type="list" showInputMessage="1" showErrorMessage="1" sqref="H5:J40">
      <formula1>Keuzes</formula1>
    </dataValidation>
  </dataValidations>
  <pageMargins left="0.25" right="0.25" top="0.75" bottom="0.75" header="0.3" footer="0.3"/>
  <pageSetup paperSize="9" scale="42" orientation="landscape" r:id="rId1"/>
  <drawing r:id="rId2"/>
</worksheet>
</file>

<file path=xl/worksheets/sheet6.xml><?xml version="1.0" encoding="utf-8"?>
<worksheet xmlns="http://schemas.openxmlformats.org/spreadsheetml/2006/main" xmlns:r="http://schemas.openxmlformats.org/officeDocument/2006/relationships">
  <sheetPr>
    <pageSetUpPr fitToPage="1"/>
  </sheetPr>
  <dimension ref="A1:O40"/>
  <sheetViews>
    <sheetView zoomScale="80" zoomScaleNormal="80" workbookViewId="0">
      <selection activeCell="A4" sqref="A4:C4"/>
    </sheetView>
  </sheetViews>
  <sheetFormatPr defaultRowHeight="15"/>
  <cols>
    <col min="1" max="1" width="4.7109375" style="1" customWidth="1"/>
    <col min="2" max="2" width="8.7109375" style="1" hidden="1" customWidth="1"/>
    <col min="3" max="3" width="4.7109375" style="1" customWidth="1"/>
    <col min="4" max="4" width="45.7109375" style="2" customWidth="1"/>
    <col min="5" max="7" width="45.7109375" style="1" customWidth="1"/>
    <col min="8" max="11" width="5.7109375" style="1" customWidth="1"/>
    <col min="12" max="12" width="87.7109375" style="1" customWidth="1"/>
    <col min="13" max="13" width="27" style="1" customWidth="1"/>
    <col min="14" max="14" width="9.140625" style="1"/>
    <col min="15" max="15" width="20" style="2" hidden="1" customWidth="1"/>
    <col min="16" max="16384" width="9.140625" style="1"/>
  </cols>
  <sheetData>
    <row r="1" spans="1:15" ht="20.100000000000001" customHeight="1" thickBot="1">
      <c r="A1" s="254" t="s">
        <v>352</v>
      </c>
      <c r="B1" s="255"/>
      <c r="C1" s="255"/>
      <c r="D1" s="255"/>
      <c r="E1" s="18" t="s">
        <v>334</v>
      </c>
      <c r="F1" s="18" t="s">
        <v>335</v>
      </c>
      <c r="G1" s="18" t="s">
        <v>336</v>
      </c>
      <c r="H1" s="254" t="s">
        <v>337</v>
      </c>
      <c r="I1" s="255"/>
      <c r="J1" s="255"/>
      <c r="K1" s="265"/>
      <c r="L1" s="251" t="s">
        <v>338</v>
      </c>
      <c r="M1" s="262"/>
      <c r="O1" s="2" t="s">
        <v>339</v>
      </c>
    </row>
    <row r="2" spans="1:15" ht="20.100000000000001" customHeight="1" thickBot="1">
      <c r="A2" s="256"/>
      <c r="B2" s="257"/>
      <c r="C2" s="257"/>
      <c r="D2" s="257"/>
      <c r="E2" s="47"/>
      <c r="F2" s="47"/>
      <c r="G2" s="47"/>
      <c r="H2" s="266" t="s">
        <v>340</v>
      </c>
      <c r="I2" s="268" t="s">
        <v>341</v>
      </c>
      <c r="J2" s="268" t="s">
        <v>342</v>
      </c>
      <c r="K2" s="245" t="s">
        <v>353</v>
      </c>
      <c r="L2" s="252"/>
      <c r="M2" s="263"/>
      <c r="O2" s="2" t="str">
        <f>D4</f>
        <v>A</v>
      </c>
    </row>
    <row r="3" spans="1:15" ht="23.25" customHeight="1" thickBot="1">
      <c r="A3" s="222" t="s">
        <v>343</v>
      </c>
      <c r="B3" s="223"/>
      <c r="C3" s="224"/>
      <c r="D3" s="222" t="s">
        <v>344</v>
      </c>
      <c r="E3" s="258"/>
      <c r="F3" s="258"/>
      <c r="G3" s="259"/>
      <c r="H3" s="267"/>
      <c r="I3" s="269"/>
      <c r="J3" s="269"/>
      <c r="K3" s="246"/>
      <c r="L3" s="253"/>
      <c r="M3" s="264"/>
      <c r="O3" s="2" t="str">
        <f>E4</f>
        <v>B</v>
      </c>
    </row>
    <row r="4" spans="1:15" ht="26.25" customHeight="1" thickBot="1">
      <c r="A4" s="226">
        <v>1</v>
      </c>
      <c r="B4" s="227"/>
      <c r="C4" s="227"/>
      <c r="D4" s="19" t="s">
        <v>345</v>
      </c>
      <c r="E4" s="20" t="s">
        <v>346</v>
      </c>
      <c r="F4" s="20" t="s">
        <v>347</v>
      </c>
      <c r="G4" s="21" t="s">
        <v>348</v>
      </c>
      <c r="H4" s="48">
        <v>0.3</v>
      </c>
      <c r="I4" s="49">
        <v>0.5</v>
      </c>
      <c r="J4" s="49">
        <v>0.2</v>
      </c>
      <c r="K4" s="247"/>
      <c r="L4" s="260" t="s">
        <v>349</v>
      </c>
      <c r="M4" s="261"/>
      <c r="O4" s="2" t="str">
        <f>F4</f>
        <v>C</v>
      </c>
    </row>
    <row r="5" spans="1:15" ht="15" customHeight="1">
      <c r="A5" s="188" t="s">
        <v>20</v>
      </c>
      <c r="B5" s="228">
        <f>INDEX('STEM doelen'!$P$99:$AS$104,1,$A$4)</f>
        <v>4</v>
      </c>
      <c r="C5" s="225" t="str">
        <f>IF(B5&gt;0,INDEX('STEM doelen'!$A$1:$F$97,B5-1,2),"")</f>
        <v>1.1</v>
      </c>
      <c r="D5" s="191" t="str">
        <f>IF(B5&gt;0,INDEX('STEM doelen'!$A$1:$F$97,B5-1,3),"")</f>
        <v>Verbanden kunnen leggen tussen wetenschappen, wiskunde en techniek</v>
      </c>
      <c r="E5" s="191"/>
      <c r="F5" s="191"/>
      <c r="G5" s="192"/>
      <c r="H5" s="193" t="s">
        <v>348</v>
      </c>
      <c r="I5" s="195" t="s">
        <v>345</v>
      </c>
      <c r="J5" s="197" t="s">
        <v>348</v>
      </c>
      <c r="K5" s="274" t="str">
        <f>IF(COUNTA(H5:J6)&gt;2,CHAR(ROUND((CODE(H5)-64)*$H$4+(CODE(I5)-64)*$I$4+(CODE(J5)-64)*$J$4,0)+64),"")</f>
        <v>C</v>
      </c>
      <c r="L5" s="237"/>
      <c r="M5" s="238"/>
      <c r="O5" s="2" t="str">
        <f>G4</f>
        <v>D</v>
      </c>
    </row>
    <row r="6" spans="1:15" ht="45" customHeight="1">
      <c r="A6" s="189"/>
      <c r="B6" s="204"/>
      <c r="C6" s="205"/>
      <c r="D6" s="22" t="str">
        <f>IF(B5&gt;0,INDEX('STEM doelen'!$A$1:$F$97,B5,3),"")</f>
        <v>Wat geleerd is in wiskunde, wetenschap en techniek wordt niet gebruikt in het STEM project.</v>
      </c>
      <c r="E6" s="22" t="str">
        <f>IF(B5&gt;0,INDEX('STEM doelen'!$A$1:$F$97,B5,4),"")</f>
        <v xml:space="preserve"> </v>
      </c>
      <c r="F6" s="22" t="str">
        <f>IF(B5&gt;0,INDEX('STEM doelen'!$A$1:$F$97,B5,5),"")</f>
        <v>Wat geleerd is in wiskunde, wetenschap en techniek wordt met hulp gebruikt in het STEM project.</v>
      </c>
      <c r="G6" s="23" t="str">
        <f>IF(B5&gt;0,INDEX('STEM doelen'!$A$1:$F$97,B5,6),"")</f>
        <v>Wat geleerd is in wiskunde, wetenschap en techniek wordt spontaan gebruikt in het STEM project.</v>
      </c>
      <c r="H6" s="194"/>
      <c r="I6" s="196"/>
      <c r="J6" s="198"/>
      <c r="K6" s="272"/>
      <c r="L6" s="194"/>
      <c r="M6" s="234"/>
    </row>
    <row r="7" spans="1:15" ht="15" customHeight="1">
      <c r="A7" s="189"/>
      <c r="B7" s="203">
        <f>INDEX('STEM doelen'!$P$99:$AS$104,2,$A$4)</f>
        <v>24</v>
      </c>
      <c r="C7" s="205" t="str">
        <f>IF(B7&gt;0,INDEX('STEM doelen'!$A$1:$F$97,B7-1,2),"")</f>
        <v>3.4</v>
      </c>
      <c r="D7" s="78" t="str">
        <f>IF(B7&gt;0,INDEX('STEM doelen'!$A$1:$F$97,B7-1,3),"")</f>
        <v>Onderzoeksvaardigheden : onderzoeken</v>
      </c>
      <c r="E7" s="78"/>
      <c r="F7" s="78"/>
      <c r="G7" s="79"/>
      <c r="H7" s="199"/>
      <c r="I7" s="201"/>
      <c r="J7" s="202"/>
      <c r="K7" s="271" t="str">
        <f>IF(COUNTA(H7:J8)&gt;2,CHAR(ROUND((CODE(H7)-64)*$H$4+(CODE(I7)-64)*$I$4+(CODE(J7)-64)*$J$4,0)+64),"")</f>
        <v/>
      </c>
      <c r="L7" s="194"/>
      <c r="M7" s="234"/>
    </row>
    <row r="8" spans="1:15" ht="45" customHeight="1">
      <c r="A8" s="189"/>
      <c r="B8" s="204"/>
      <c r="C8" s="205"/>
      <c r="D8" s="22" t="str">
        <f>IF(B7&gt;0,INDEX('STEM doelen'!$A$1:$F$97,B7,3),"")</f>
        <v>Een uitvoeringsplan bij een klein onderzoek opstellen en uitvoeren lukt zelden.</v>
      </c>
      <c r="E8" s="22" t="str">
        <f>IF(B7&gt;0,INDEX('STEM doelen'!$A$1:$F$97,B7,4),"")</f>
        <v xml:space="preserve"> </v>
      </c>
      <c r="F8" s="22" t="str">
        <f>IF(B7&gt;0,INDEX('STEM doelen'!$A$1:$F$97,B7,5),"")</f>
        <v>Een uitvoeringsplan bij een klein onderzoek opstellen en uitvoeren lukt met hulp.</v>
      </c>
      <c r="G8" s="23" t="str">
        <f>IF(B7&gt;0,INDEX('STEM doelen'!$A$1:$F$97,B7,6),"")</f>
        <v>Een uitvoeringsplan bij een klein onderzoek zelfstandig opstellen en uitvoeren lukt.</v>
      </c>
      <c r="H8" s="200"/>
      <c r="I8" s="195"/>
      <c r="J8" s="197"/>
      <c r="K8" s="272"/>
      <c r="L8" s="194"/>
      <c r="M8" s="234"/>
    </row>
    <row r="9" spans="1:15" ht="15" customHeight="1">
      <c r="A9" s="189"/>
      <c r="B9" s="203">
        <f>INDEX('STEM doelen'!$P$99:$AS$104,3,$A$4)</f>
        <v>28</v>
      </c>
      <c r="C9" s="205" t="str">
        <f>IF(B9&gt;0,INDEX('STEM doelen'!$A$1:$F$97,B9-1,2),"")</f>
        <v>3.6</v>
      </c>
      <c r="D9" s="78" t="str">
        <f>IF(B9&gt;0,INDEX('STEM doelen'!$A$1:$F$97,B9-1,3),"")</f>
        <v>Onderzoeksvaardigheden : het vinden van een mogelijke verklaring voor een verschijnsel.</v>
      </c>
      <c r="E9" s="78"/>
      <c r="F9" s="78"/>
      <c r="G9" s="79"/>
      <c r="H9" s="199"/>
      <c r="I9" s="201"/>
      <c r="J9" s="202"/>
      <c r="K9" s="271" t="str">
        <f t="shared" ref="K9" si="0">IF(COUNTA(H9:J10)&gt;2,CHAR(ROUND((CODE(H9)-64)*$H$4+(CODE(I9)-64)*$I$4+(CODE(J9)-64)*$J$4,0)+64),"")</f>
        <v/>
      </c>
      <c r="L9" s="194"/>
      <c r="M9" s="234"/>
    </row>
    <row r="10" spans="1:15" ht="45" customHeight="1">
      <c r="A10" s="189"/>
      <c r="B10" s="204"/>
      <c r="C10" s="205"/>
      <c r="D10" s="22" t="str">
        <f>IF(B9&gt;0,INDEX('STEM doelen'!$A$1:$F$97,B9,3),"")</f>
        <v>Het vinden van een mogelijke verklaring van een verschijnsel lukt zelden.</v>
      </c>
      <c r="E10" s="22" t="str">
        <f>IF(B9&gt;0,INDEX('STEM doelen'!$A$1:$F$97,B9,4),"")</f>
        <v>Het vinden van een mogelijke verklaring van een verschijnsel lukt met hulp.</v>
      </c>
      <c r="F10" s="22" t="str">
        <f>IF(B9&gt;0,INDEX('STEM doelen'!$A$1:$F$97,B9,5),"")</f>
        <v>Het vinden van een mogelijke verklaring van een verschijnsel lukt met geraadpleegde hulpbronnen.</v>
      </c>
      <c r="G10" s="23" t="str">
        <f>IF(B9&gt;0,INDEX('STEM doelen'!$A$1:$F$97,B9,6),"")</f>
        <v>Het vinden van een mogelijke verklaring van een verschijnsel lukt zelfstandig.</v>
      </c>
      <c r="H10" s="200"/>
      <c r="I10" s="195"/>
      <c r="J10" s="197"/>
      <c r="K10" s="272"/>
      <c r="L10" s="194"/>
      <c r="M10" s="234"/>
    </row>
    <row r="11" spans="1:15" ht="15" customHeight="1">
      <c r="A11" s="189"/>
      <c r="B11" s="203">
        <f>INDEX('STEM doelen'!$P$99:$AS$104,4,$A$4)</f>
        <v>0</v>
      </c>
      <c r="C11" s="205" t="str">
        <f>IF(B11&gt;0,INDEX('STEM doelen'!$A$1:$F$97,B11-1,2),"")</f>
        <v/>
      </c>
      <c r="D11" s="78" t="str">
        <f>IF(B11&gt;0,INDEX('STEM doelen'!$A$1:$F$97,B11-1,3),"")</f>
        <v/>
      </c>
      <c r="E11" s="78"/>
      <c r="F11" s="78"/>
      <c r="G11" s="79"/>
      <c r="H11" s="199"/>
      <c r="I11" s="201"/>
      <c r="J11" s="202"/>
      <c r="K11" s="271" t="str">
        <f t="shared" ref="K11" si="1">IF(COUNTA(H11:J12)&gt;2,CHAR(ROUND((CODE(H11)-64)*$H$4+(CODE(I11)-64)*$I$4+(CODE(J11)-64)*$J$4,0)+64),"")</f>
        <v/>
      </c>
      <c r="L11" s="194"/>
      <c r="M11" s="234"/>
    </row>
    <row r="12" spans="1:15" ht="45" customHeight="1">
      <c r="A12" s="189"/>
      <c r="B12" s="204"/>
      <c r="C12" s="205"/>
      <c r="D12" s="22" t="str">
        <f>IF(B11&gt;0,INDEX('STEM doelen'!$A$1:$F$97,B11,3),"")</f>
        <v/>
      </c>
      <c r="E12" s="22" t="str">
        <f>IF(B11&gt;0,INDEX('STEM doelen'!$A$1:$F$97,B11,4),"")</f>
        <v/>
      </c>
      <c r="F12" s="22" t="str">
        <f>IF(B11&gt;0,INDEX('STEM doelen'!$A$1:$F$97,B11,5),"")</f>
        <v/>
      </c>
      <c r="G12" s="23" t="str">
        <f>IF(B11&gt;0,INDEX('STEM doelen'!$A$1:$F$97,B11,6),"")</f>
        <v/>
      </c>
      <c r="H12" s="200"/>
      <c r="I12" s="195"/>
      <c r="J12" s="197"/>
      <c r="K12" s="272"/>
      <c r="L12" s="194"/>
      <c r="M12" s="234"/>
    </row>
    <row r="13" spans="1:15" ht="15" customHeight="1">
      <c r="A13" s="189"/>
      <c r="B13" s="203">
        <f>INDEX('STEM doelen'!$P$99:$AS$104,5,$A$4)</f>
        <v>0</v>
      </c>
      <c r="C13" s="205" t="str">
        <f>IF(B13&gt;0,INDEX('STEM doelen'!$A$1:$F$97,B13-1,2),"")</f>
        <v/>
      </c>
      <c r="D13" s="78" t="str">
        <f>IF(B13&gt;0,INDEX('STEM doelen'!$A$1:$F$97,B13-1,3),"")</f>
        <v/>
      </c>
      <c r="E13" s="78"/>
      <c r="F13" s="78"/>
      <c r="G13" s="79"/>
      <c r="H13" s="199"/>
      <c r="I13" s="201"/>
      <c r="J13" s="202"/>
      <c r="K13" s="271" t="str">
        <f t="shared" ref="K13" si="2">IF(COUNTA(H13:J14)&gt;2,CHAR(ROUND((CODE(H13)-64)*$H$4+(CODE(I13)-64)*$I$4+(CODE(J13)-64)*$J$4,0)+64),"")</f>
        <v/>
      </c>
      <c r="L13" s="194"/>
      <c r="M13" s="234"/>
    </row>
    <row r="14" spans="1:15" ht="45" customHeight="1">
      <c r="A14" s="189"/>
      <c r="B14" s="204"/>
      <c r="C14" s="205"/>
      <c r="D14" s="22" t="str">
        <f>IF(B13&gt;0,INDEX('STEM doelen'!$A$1:$F$97,B13,3),"")</f>
        <v/>
      </c>
      <c r="E14" s="22" t="str">
        <f>IF(B13&gt;0,INDEX('STEM doelen'!$A$1:$F$97,B13,4),"")</f>
        <v/>
      </c>
      <c r="F14" s="22" t="str">
        <f>IF(B13&gt;0,INDEX('STEM doelen'!$A$1:$F$97,B13,5),"")</f>
        <v/>
      </c>
      <c r="G14" s="23" t="str">
        <f>IF(B13&gt;0,INDEX('STEM doelen'!$A$1:$F$97,B13,6),"")</f>
        <v/>
      </c>
      <c r="H14" s="200"/>
      <c r="I14" s="195"/>
      <c r="J14" s="197"/>
      <c r="K14" s="272"/>
      <c r="L14" s="194"/>
      <c r="M14" s="234"/>
    </row>
    <row r="15" spans="1:15" ht="15" customHeight="1">
      <c r="A15" s="189"/>
      <c r="B15" s="203">
        <f>INDEX('STEM doelen'!$P$99:$AS$104,6,$A$4)</f>
        <v>0</v>
      </c>
      <c r="C15" s="205" t="str">
        <f>IF(B15&gt;0,INDEX('STEM doelen'!$A$1:$F$97,B15-1,2),"")</f>
        <v/>
      </c>
      <c r="D15" s="78" t="str">
        <f>IF(B15&gt;0,INDEX('STEM doelen'!$A$1:$F$97,B15-1,3),"")</f>
        <v/>
      </c>
      <c r="E15" s="78"/>
      <c r="F15" s="78"/>
      <c r="G15" s="79"/>
      <c r="H15" s="199"/>
      <c r="I15" s="201"/>
      <c r="J15" s="202"/>
      <c r="K15" s="271" t="str">
        <f t="shared" ref="K15" si="3">IF(COUNTA(H15:J16)&gt;2,CHAR(ROUND((CODE(H15)-64)*$H$4+(CODE(I15)-64)*$I$4+(CODE(J15)-64)*$J$4,0)+64),"")</f>
        <v/>
      </c>
      <c r="L15" s="194"/>
      <c r="M15" s="234"/>
    </row>
    <row r="16" spans="1:15" ht="45" customHeight="1" thickBot="1">
      <c r="A16" s="190"/>
      <c r="B16" s="213"/>
      <c r="C16" s="212"/>
      <c r="D16" s="24" t="str">
        <f>IF(B15&gt;0,INDEX('STEM doelen'!$A$1:$F$97,B15,3),"")</f>
        <v/>
      </c>
      <c r="E16" s="24" t="str">
        <f>IF(B15&gt;0,INDEX('STEM doelen'!$A$1:$F$97,B15,4),"")</f>
        <v/>
      </c>
      <c r="F16" s="24" t="str">
        <f>IF(B15&gt;0,INDEX('STEM doelen'!$A$1:$F$97,B15,5),"")</f>
        <v/>
      </c>
      <c r="G16" s="25" t="str">
        <f>IF(B15&gt;0,INDEX('STEM doelen'!$A$1:$F$97,B15,6),"")</f>
        <v/>
      </c>
      <c r="H16" s="206"/>
      <c r="I16" s="207"/>
      <c r="J16" s="208"/>
      <c r="K16" s="272"/>
      <c r="L16" s="235"/>
      <c r="M16" s="236"/>
    </row>
    <row r="17" spans="1:13" ht="15" customHeight="1">
      <c r="A17" s="248" t="s">
        <v>350</v>
      </c>
      <c r="B17" s="214">
        <f>INDEX('Geint lp doelen'!$Q$68:$AT$73,1,$A$4)</f>
        <v>4</v>
      </c>
      <c r="C17" s="217" t="str">
        <f>IF(B17&gt;0,INDEX('Geint lp doelen'!$A$1:$F$64,$B17-1,2),"")</f>
        <v>B25</v>
      </c>
      <c r="D17" s="209" t="str">
        <f>IF(B17&gt;0,INDEX('Geint lp doelen'!$A$1:$F$64,$B17-1,3),"")</f>
        <v xml:space="preserve">Uit experimenteel onderzoek en uit dagelijkse waarnemingen afleiden dat stoffen uitzetten of inkrimpen bij temperatuursverandering. </v>
      </c>
      <c r="E17" s="209"/>
      <c r="F17" s="209"/>
      <c r="G17" s="210"/>
      <c r="H17" s="219"/>
      <c r="I17" s="220"/>
      <c r="J17" s="270"/>
      <c r="K17" s="271" t="str">
        <f t="shared" ref="K17" si="4">IF(COUNTA(H17:J18)&gt;2,CHAR(ROUND((CODE(H17)-64)*$H$4+(CODE(I17)-64)*$I$4+(CODE(J17)-64)*$J$4,0)+64),"")</f>
        <v/>
      </c>
      <c r="L17" s="237"/>
      <c r="M17" s="238"/>
    </row>
    <row r="18" spans="1:13" ht="45" customHeight="1">
      <c r="A18" s="249"/>
      <c r="B18" s="180"/>
      <c r="C18" s="181"/>
      <c r="D18" s="26" t="str">
        <f>IF($B17&gt;0,INDEX('Geint lp doelen'!$A$1:$F$64,$B17,3),"")</f>
        <v>Het waarnemen van krimpen en uitzetten lukt zelden.</v>
      </c>
      <c r="E18" s="26" t="str">
        <f>IF($B17&gt;0,INDEX('Geint lp doelen'!$A$1:$F$64,$B17,4),"")</f>
        <v>Het waarnemen van krimpen en uitzetten lukt met hulp.</v>
      </c>
      <c r="F18" s="26" t="str">
        <f>IF($B17&gt;0,INDEX('Geint lp doelen'!$A$1:$F$64,$B17,5),"")</f>
        <v>Het waarnemen van krimpen en uitzetten lukt zelfstandig.</v>
      </c>
      <c r="G18" s="27" t="str">
        <f>IF($B17&gt;0,INDEX('Geint lp doelen'!$A$1:$F$64,$B17,6),"")</f>
        <v>Het opzetten van een ondezoek om krimpen en uitzetten waar te nemen lukt zelfstandig.</v>
      </c>
      <c r="H18" s="200"/>
      <c r="I18" s="195"/>
      <c r="J18" s="197"/>
      <c r="K18" s="272"/>
      <c r="L18" s="194"/>
      <c r="M18" s="234"/>
    </row>
    <row r="19" spans="1:13" ht="15" customHeight="1">
      <c r="A19" s="249"/>
      <c r="B19" s="176">
        <f>INDEX('Geint lp doelen'!$Q$68:$AT$73,2,$A$4)</f>
        <v>24</v>
      </c>
      <c r="C19" s="178" t="str">
        <f>IF(B19&gt;0,INDEX('Geint lp doelen'!$A$1:$F$64,$B19-1,2),"")</f>
        <v>T11</v>
      </c>
      <c r="D19" s="119" t="str">
        <f>IF(B19&gt;0,INDEX('Geint lp doelen'!$A$1:$F$64,$B19-1,3),"")</f>
        <v>Technische systemen met verbindings- en bewerkingstechnieken verbeteren.</v>
      </c>
      <c r="E19" s="119"/>
      <c r="F19" s="119"/>
      <c r="G19" s="211"/>
      <c r="H19" s="199"/>
      <c r="I19" s="201"/>
      <c r="J19" s="202"/>
      <c r="K19" s="271" t="str">
        <f t="shared" ref="K19" si="5">IF(COUNTA(H19:J20)&gt;2,CHAR(ROUND((CODE(H19)-64)*$H$4+(CODE(I19)-64)*$I$4+(CODE(J19)-64)*$J$4,0)+64),"")</f>
        <v/>
      </c>
      <c r="L19" s="194"/>
      <c r="M19" s="234"/>
    </row>
    <row r="20" spans="1:13" ht="45" customHeight="1">
      <c r="A20" s="249"/>
      <c r="B20" s="180"/>
      <c r="C20" s="181"/>
      <c r="D20" s="26" t="str">
        <f>IF($B19&gt;0,INDEX('Geint lp doelen'!$A$1:$F$64,$B19,3),"")</f>
        <v>Het (de-) monteren van onderdelen lukt zelden.</v>
      </c>
      <c r="E20" s="26" t="str">
        <f>IF($B19&gt;0,INDEX('Geint lp doelen'!$A$1:$F$64,$B19,4),"")</f>
        <v>Het (de-) monteren van onderdelen lukt met hulp.</v>
      </c>
      <c r="F20" s="26" t="str">
        <f>IF($B19&gt;0,INDEX('Geint lp doelen'!$A$1:$F$64,$B19,5),"")</f>
        <v>Het (de-) monteren van onderdelen lukt zelfstandig.</v>
      </c>
      <c r="G20" s="27" t="str">
        <f>IF($B19&gt;0,INDEX('Geint lp doelen'!$A$1:$F$64,$B19,6),"")</f>
        <v>Het (de-) monteren van onderdelen en de keuze van de hierbij nodige gereedschappen lukt zelfstandig.</v>
      </c>
      <c r="H20" s="200"/>
      <c r="I20" s="195"/>
      <c r="J20" s="197"/>
      <c r="K20" s="272"/>
      <c r="L20" s="194"/>
      <c r="M20" s="234"/>
    </row>
    <row r="21" spans="1:13" ht="15" customHeight="1">
      <c r="A21" s="249"/>
      <c r="B21" s="176">
        <f>INDEX('Geint lp doelen'!$Q$68:$AT$73,3,$A$4)</f>
        <v>44</v>
      </c>
      <c r="C21" s="178" t="str">
        <f>IF(B21&gt;0,INDEX('Geint lp doelen'!$A$1:$F$64,$B21-1,2),"")</f>
        <v>G5</v>
      </c>
      <c r="D21" s="119" t="str">
        <f>IF(B21&gt;0,INDEX('Geint lp doelen'!$A$1:$F$64,$B21-1,3),"")</f>
        <v xml:space="preserve">Gegeven tabellen, schema's, grafieken en diagrammen aflezen en interpreteren. </v>
      </c>
      <c r="E21" s="119"/>
      <c r="F21" s="119"/>
      <c r="G21" s="211"/>
      <c r="H21" s="199"/>
      <c r="I21" s="201"/>
      <c r="J21" s="202"/>
      <c r="K21" s="271" t="str">
        <f t="shared" ref="K21" si="6">IF(COUNTA(H21:J22)&gt;2,CHAR(ROUND((CODE(H21)-64)*$H$4+(CODE(I21)-64)*$I$4+(CODE(J21)-64)*$J$4,0)+64),"")</f>
        <v/>
      </c>
      <c r="L21" s="194"/>
      <c r="M21" s="234"/>
    </row>
    <row r="22" spans="1:13" ht="45" customHeight="1">
      <c r="A22" s="249"/>
      <c r="B22" s="180"/>
      <c r="C22" s="181"/>
      <c r="D22" s="26" t="str">
        <f>IF($B21&gt;0,INDEX('Geint lp doelen'!$A$1:$F$64,$B21,3),"")</f>
        <v xml:space="preserve">Het aflezen van getalwaarden uit tabel, grafiek of staafdiagram en ze in hun context interpreteren lukt zelden. </v>
      </c>
      <c r="E22" s="26" t="str">
        <f>IF($B21&gt;0,INDEX('Geint lp doelen'!$A$1:$F$64,$B21,4),"")</f>
        <v xml:space="preserve">Het aflezen van getalwaarden uit tabel, grafiek of staafdiagram en ze in hun context interpreteren lukt zelfstandig. </v>
      </c>
      <c r="F22" s="26" t="str">
        <f>IF($B21&gt;0,INDEX('Geint lp doelen'!$A$1:$F$64,$B21,5),"")</f>
        <v xml:space="preserve">Het beantwoorden van vragen in verband met gegeven tabellen, schema’s, grafieken en diagrammen lukt zelfstandig. </v>
      </c>
      <c r="G22" s="27" t="str">
        <f>IF($B21&gt;0,INDEX('Geint lp doelen'!$A$1:$F$64,$B21,6),"")</f>
        <v xml:space="preserve">Het stellen van vragen en die beantwoord- en over gegeven tabellen, schema’s, grafieken en diagrammen lukt zelfstandig.  </v>
      </c>
      <c r="H22" s="200"/>
      <c r="I22" s="195"/>
      <c r="J22" s="197"/>
      <c r="K22" s="272"/>
      <c r="L22" s="194"/>
      <c r="M22" s="234"/>
    </row>
    <row r="23" spans="1:13" ht="15" customHeight="1">
      <c r="A23" s="249"/>
      <c r="B23" s="176">
        <f>INDEX('Geint lp doelen'!$Q$68:$AT$73,4,$A$4)</f>
        <v>0</v>
      </c>
      <c r="C23" s="178" t="str">
        <f>IF(B23&gt;0,INDEX('Geint lp doelen'!$A$1:$F$64,$B23-1,2),"")</f>
        <v/>
      </c>
      <c r="D23" s="119" t="str">
        <f>IF(B23&gt;0,INDEX('Geint lp doelen'!$A$1:$F$64,$B23-1,3),"")</f>
        <v/>
      </c>
      <c r="E23" s="119"/>
      <c r="F23" s="119"/>
      <c r="G23" s="211"/>
      <c r="H23" s="199"/>
      <c r="I23" s="201"/>
      <c r="J23" s="202"/>
      <c r="K23" s="271" t="str">
        <f t="shared" ref="K23" si="7">IF(COUNTA(H23:J24)&gt;2,CHAR(ROUND((CODE(H23)-64)*$H$4+(CODE(I23)-64)*$I$4+(CODE(J23)-64)*$J$4,0)+64),"")</f>
        <v/>
      </c>
      <c r="L23" s="194"/>
      <c r="M23" s="234"/>
    </row>
    <row r="24" spans="1:13" ht="45" customHeight="1">
      <c r="A24" s="249"/>
      <c r="B24" s="180"/>
      <c r="C24" s="181"/>
      <c r="D24" s="26" t="str">
        <f>IF($B23&gt;0,INDEX('Geint lp doelen'!$A$1:$F$64,$B23,3),"")</f>
        <v/>
      </c>
      <c r="E24" s="26" t="str">
        <f>IF($B23&gt;0,INDEX('Geint lp doelen'!$A$1:$F$64,$B23,4),"")</f>
        <v/>
      </c>
      <c r="F24" s="26" t="str">
        <f>IF($B23&gt;0,INDEX('Geint lp doelen'!$A$1:$F$64,$B23,5),"")</f>
        <v/>
      </c>
      <c r="G24" s="27" t="str">
        <f>IF($B23&gt;0,INDEX('Geint lp doelen'!$A$1:$F$64,$B23,6),"")</f>
        <v/>
      </c>
      <c r="H24" s="200"/>
      <c r="I24" s="195"/>
      <c r="J24" s="197"/>
      <c r="K24" s="272"/>
      <c r="L24" s="194"/>
      <c r="M24" s="234"/>
    </row>
    <row r="25" spans="1:13" ht="15" customHeight="1">
      <c r="A25" s="249"/>
      <c r="B25" s="176">
        <f>INDEX('Geint lp doelen'!$Q$68:$AT$73,5,$A$4)</f>
        <v>0</v>
      </c>
      <c r="C25" s="178" t="str">
        <f>IF(B25&gt;0,INDEX('Geint lp doelen'!$A$1:$F$64,$B25-1,2),"")</f>
        <v/>
      </c>
      <c r="D25" s="119" t="str">
        <f>IF(B25&gt;0,INDEX('Geint lp doelen'!$A$1:$F$64,$B25-1,3),"")</f>
        <v/>
      </c>
      <c r="E25" s="119"/>
      <c r="F25" s="119"/>
      <c r="G25" s="211"/>
      <c r="H25" s="199"/>
      <c r="I25" s="201"/>
      <c r="J25" s="202"/>
      <c r="K25" s="271" t="str">
        <f t="shared" ref="K25" si="8">IF(COUNTA(H25:J26)&gt;2,CHAR(ROUND((CODE(H25)-64)*$H$4+(CODE(I25)-64)*$I$4+(CODE(J25)-64)*$J$4,0)+64),"")</f>
        <v/>
      </c>
      <c r="L25" s="194"/>
      <c r="M25" s="234"/>
    </row>
    <row r="26" spans="1:13" ht="45" customHeight="1">
      <c r="A26" s="249"/>
      <c r="B26" s="180"/>
      <c r="C26" s="181"/>
      <c r="D26" s="26" t="str">
        <f>IF($B25&gt;0,INDEX('Geint lp doelen'!$A$1:$F$64,$B25,3),"")</f>
        <v/>
      </c>
      <c r="E26" s="26" t="str">
        <f>IF($B25&gt;0,INDEX('Geint lp doelen'!$A$1:$F$64,$B25,4),"")</f>
        <v/>
      </c>
      <c r="F26" s="26" t="str">
        <f>IF($B25&gt;0,INDEX('Geint lp doelen'!$A$1:$F$64,$B25,5),"")</f>
        <v/>
      </c>
      <c r="G26" s="27" t="str">
        <f>IF($B25&gt;0,INDEX('Geint lp doelen'!$A$1:$F$64,$B25,6),"")</f>
        <v/>
      </c>
      <c r="H26" s="200"/>
      <c r="I26" s="195"/>
      <c r="J26" s="197"/>
      <c r="K26" s="272"/>
      <c r="L26" s="194"/>
      <c r="M26" s="234"/>
    </row>
    <row r="27" spans="1:13" ht="15" customHeight="1">
      <c r="A27" s="249"/>
      <c r="B27" s="176">
        <f>INDEX('Geint lp doelen'!$Q$68:$AT$73,6,$A$4)</f>
        <v>0</v>
      </c>
      <c r="C27" s="178" t="str">
        <f>IF(B27&gt;0,INDEX('Geint lp doelen'!$A$1:$F$64,$B27-1,2),"")</f>
        <v/>
      </c>
      <c r="D27" s="119" t="str">
        <f>IF(B27&gt;0,INDEX('Geint lp doelen'!$A$1:$F$64,$B27-1,3),"")</f>
        <v/>
      </c>
      <c r="E27" s="119"/>
      <c r="F27" s="119"/>
      <c r="G27" s="211"/>
      <c r="H27" s="199"/>
      <c r="I27" s="201"/>
      <c r="J27" s="202"/>
      <c r="K27" s="271" t="str">
        <f t="shared" ref="K27" si="9">IF(COUNTA(H27:J28)&gt;2,CHAR(ROUND((CODE(H27)-64)*$H$4+(CODE(I27)-64)*$I$4+(CODE(J27)-64)*$J$4,0)+64),"")</f>
        <v/>
      </c>
      <c r="L27" s="194"/>
      <c r="M27" s="234"/>
    </row>
    <row r="28" spans="1:13" ht="45" customHeight="1" thickBot="1">
      <c r="A28" s="250"/>
      <c r="B28" s="177"/>
      <c r="C28" s="179"/>
      <c r="D28" s="28" t="str">
        <f>IF($B27&gt;0,INDEX('Geint lp doelen'!$A$1:$F$64,$B27,3),"")</f>
        <v/>
      </c>
      <c r="E28" s="28" t="str">
        <f>IF($B27&gt;0,INDEX('Geint lp doelen'!$A$1:$F$64,$B27,4),"")</f>
        <v/>
      </c>
      <c r="F28" s="28" t="str">
        <f>IF($B27&gt;0,INDEX('Geint lp doelen'!$A$1:$F$64,$B27,5),"")</f>
        <v/>
      </c>
      <c r="G28" s="29" t="str">
        <f>IF($B27&gt;0,INDEX('Geint lp doelen'!$A$1:$F$64,$B27,6),"")</f>
        <v/>
      </c>
      <c r="H28" s="206"/>
      <c r="I28" s="207"/>
      <c r="J28" s="208"/>
      <c r="K28" s="272"/>
      <c r="L28" s="235"/>
      <c r="M28" s="236"/>
    </row>
    <row r="29" spans="1:13" ht="15" customHeight="1">
      <c r="A29" s="229" t="s">
        <v>310</v>
      </c>
      <c r="B29" s="182">
        <f>INDEX('Voeten- extra doelen'!$Q$32:$AT$37,1,$A$4)</f>
        <v>4</v>
      </c>
      <c r="C29" s="184" t="str">
        <f>IF(B29&gt;0,INDEX('Voeten- extra doelen'!$A$1:$F$14,$B29-1,2),"")</f>
        <v>E1</v>
      </c>
      <c r="D29" s="152" t="str">
        <f>IF(B29&gt;0,INDEX('Voeten- extra doelen'!$A$1:$F$28,$B29-1,3),"")</f>
        <v>De brugconstructie overspant de opgelegde afstand van 70 cm.</v>
      </c>
      <c r="E29" s="152"/>
      <c r="F29" s="152"/>
      <c r="G29" s="153"/>
      <c r="H29" s="219"/>
      <c r="I29" s="220"/>
      <c r="J29" s="270"/>
      <c r="K29" s="271" t="str">
        <f t="shared" ref="K29" si="10">IF(COUNTA(H29:J30)&gt;2,CHAR(ROUND((CODE(H29)-64)*$H$4+(CODE(I29)-64)*$I$4+(CODE(J29)-64)*$J$4,0)+64),"")</f>
        <v/>
      </c>
      <c r="L29" s="237"/>
      <c r="M29" s="238"/>
    </row>
    <row r="30" spans="1:13" ht="45" customHeight="1">
      <c r="A30" s="230"/>
      <c r="B30" s="183"/>
      <c r="C30" s="185"/>
      <c r="D30" s="30" t="str">
        <f>IF($B29&gt;0,INDEX('Voeten- extra doelen'!$A$1:$F$28,$B29,3),"")</f>
        <v>De brug overspant de 70 cm niet.</v>
      </c>
      <c r="E30" s="30" t="str">
        <f>IF($B29&gt;0,INDEX('Voeten- extra doelen'!$A$1:$F$28,$B29,4),"")</f>
        <v xml:space="preserve">  </v>
      </c>
      <c r="F30" s="30" t="str">
        <f>IF($B29&gt;0,INDEX('Voeten- extra doelen'!$A$1:$F$28,$B29,5),"")</f>
        <v xml:space="preserve"> </v>
      </c>
      <c r="G30" s="31" t="str">
        <f>IF($B29&gt;0,INDEX('Voeten- extra doelen'!$A$1:$F$28,$B29,6),"")</f>
        <v>De brug overspant de 70 cm.</v>
      </c>
      <c r="H30" s="200"/>
      <c r="I30" s="195"/>
      <c r="J30" s="197"/>
      <c r="K30" s="272"/>
      <c r="L30" s="194"/>
      <c r="M30" s="234"/>
    </row>
    <row r="31" spans="1:13" ht="15" customHeight="1">
      <c r="A31" s="230"/>
      <c r="B31" s="183">
        <f>INDEX('Voeten- extra doelen'!$Q$32:$AT$37,2,$A$4)</f>
        <v>0</v>
      </c>
      <c r="C31" s="185" t="str">
        <f>IF(B31&gt;0,INDEX('Voeten- extra doelen'!$A$1:$F$14,$B31-1,2),"")</f>
        <v/>
      </c>
      <c r="D31" s="155" t="str">
        <f>IF(B31&gt;0,INDEX('Voeten- extra doelen'!$A$1:$F$28,$B31-1,3),"")</f>
        <v/>
      </c>
      <c r="E31" s="155"/>
      <c r="F31" s="155"/>
      <c r="G31" s="156"/>
      <c r="H31" s="199"/>
      <c r="I31" s="201"/>
      <c r="J31" s="202"/>
      <c r="K31" s="271" t="str">
        <f t="shared" ref="K31" si="11">IF(COUNTA(H31:J32)&gt;2,CHAR(ROUND((CODE(H31)-64)*$H$4+(CODE(I31)-64)*$I$4+(CODE(J31)-64)*$J$4,0)+64),"")</f>
        <v/>
      </c>
      <c r="L31" s="194"/>
      <c r="M31" s="234"/>
    </row>
    <row r="32" spans="1:13" ht="45" customHeight="1">
      <c r="A32" s="230"/>
      <c r="B32" s="183"/>
      <c r="C32" s="185"/>
      <c r="D32" s="30" t="str">
        <f>IF($B31&gt;0,INDEX('Voeten- extra doelen'!$A$1:$F$28,$B31,3),"")</f>
        <v/>
      </c>
      <c r="E32" s="30" t="str">
        <f>IF($B31&gt;0,INDEX('Voeten- extra doelen'!$A$1:$F$28,$B31,4),"")</f>
        <v/>
      </c>
      <c r="F32" s="30" t="str">
        <f>IF($B31&gt;0,INDEX('Voeten- extra doelen'!$A$1:$F$28,$B31,5),"")</f>
        <v/>
      </c>
      <c r="G32" s="31" t="str">
        <f>IF($B31&gt;0,INDEX('Voeten- extra doelen'!$A$1:$F$28,$B31,6),"")</f>
        <v/>
      </c>
      <c r="H32" s="200"/>
      <c r="I32" s="195"/>
      <c r="J32" s="197"/>
      <c r="K32" s="272"/>
      <c r="L32" s="194"/>
      <c r="M32" s="234"/>
    </row>
    <row r="33" spans="1:13" ht="15" customHeight="1">
      <c r="A33" s="230"/>
      <c r="B33" s="183">
        <f>INDEX('Voeten- extra doelen'!$Q$32:$AT$37,3,$A$4)</f>
        <v>0</v>
      </c>
      <c r="C33" s="185" t="str">
        <f>IF(B33&gt;0,INDEX('Voeten- extra doelen'!$A$1:$F$14,$B33-1,2),"")</f>
        <v/>
      </c>
      <c r="D33" s="155" t="str">
        <f>IF(B33&gt;0,INDEX('Voeten- extra doelen'!$A$1:$F$28,$B33-1,3),"")</f>
        <v/>
      </c>
      <c r="E33" s="155"/>
      <c r="F33" s="155"/>
      <c r="G33" s="156"/>
      <c r="H33" s="199"/>
      <c r="I33" s="201"/>
      <c r="J33" s="202"/>
      <c r="K33" s="271" t="str">
        <f t="shared" ref="K33" si="12">IF(COUNTA(H33:J34)&gt;2,CHAR(ROUND((CODE(H33)-64)*$H$4+(CODE(I33)-64)*$I$4+(CODE(J33)-64)*$J$4,0)+64),"")</f>
        <v/>
      </c>
      <c r="L33" s="194"/>
      <c r="M33" s="234"/>
    </row>
    <row r="34" spans="1:13" ht="45" customHeight="1" thickBot="1">
      <c r="A34" s="231"/>
      <c r="B34" s="186"/>
      <c r="C34" s="187"/>
      <c r="D34" s="32" t="str">
        <f>IF($B33&gt;0,INDEX('Voeten- extra doelen'!$A$1:$F$28,$B33,3),"")</f>
        <v/>
      </c>
      <c r="E34" s="32" t="str">
        <f>IF($B33&gt;0,INDEX('Voeten- extra doelen'!$A$1:$F$28,$B33,4),"")</f>
        <v/>
      </c>
      <c r="F34" s="32" t="str">
        <f>IF($B33&gt;0,INDEX('Voeten- extra doelen'!$A$1:$F$28,$B33,5),"")</f>
        <v/>
      </c>
      <c r="G34" s="33" t="str">
        <f>IF($B33&gt;0,INDEX('Voeten- extra doelen'!$A$1:$F$28,$B33,6),"")</f>
        <v/>
      </c>
      <c r="H34" s="206"/>
      <c r="I34" s="207"/>
      <c r="J34" s="208"/>
      <c r="K34" s="272"/>
      <c r="L34" s="194"/>
      <c r="M34" s="234"/>
    </row>
    <row r="35" spans="1:13" ht="15" customHeight="1">
      <c r="A35" s="168" t="s">
        <v>351</v>
      </c>
      <c r="B35" s="169">
        <f>INDEX('Voeten- extra doelen'!$Q$40:$AT$45,1,$A$4)</f>
        <v>16</v>
      </c>
      <c r="C35" s="173" t="str">
        <f>IF(B35&gt;0,INDEX('Voeten- extra doelen'!$A$1:$F$28,$B35-1,2),"")</f>
        <v>GS4</v>
      </c>
      <c r="D35" s="159" t="str">
        <f>IF(B35&gt;0,INDEX('Voeten- extra doelen'!$A$1:$F$28,$B35-1,3),"")</f>
        <v>Doorzettingsvermogen : blijven, ondanks moeilijkheden, een doel nastreven.</v>
      </c>
      <c r="E35" s="159"/>
      <c r="F35" s="159"/>
      <c r="G35" s="232"/>
      <c r="H35" s="219"/>
      <c r="I35" s="220"/>
      <c r="J35" s="270"/>
      <c r="K35" s="271" t="str">
        <f t="shared" ref="K35" si="13">IF(COUNTA(H35:J36)&gt;2,CHAR(ROUND((CODE(H35)-64)*$H$4+(CODE(I35)-64)*$I$4+(CODE(J35)-64)*$J$4,0)+64),"")</f>
        <v/>
      </c>
      <c r="L35" s="194"/>
      <c r="M35" s="234"/>
    </row>
    <row r="36" spans="1:13" ht="45" customHeight="1">
      <c r="A36" s="145"/>
      <c r="B36" s="158"/>
      <c r="C36" s="172"/>
      <c r="D36" s="34" t="str">
        <f>IF($B35&gt;0,INDEX('Voeten- extra doelen'!$A$1:$F$28,$B35,3),"")</f>
        <v>Het nastreven van een doel lukt zelden.  Er wordt snel opgegeven.</v>
      </c>
      <c r="E36" s="34" t="str">
        <f>IF($B35&gt;0,INDEX('Voeten- extra doelen'!$A$1:$F$28,$B35,4),"")</f>
        <v xml:space="preserve"> </v>
      </c>
      <c r="F36" s="34" t="str">
        <f>IF($B35&gt;0,INDEX('Voeten- extra doelen'!$A$1:$F$28,$B35,5),"")</f>
        <v>Er is externe aanmoediging nodig om een doel na te streven.</v>
      </c>
      <c r="G36" s="35" t="str">
        <f>IF($B35&gt;0,INDEX('Voeten- extra doelen'!$A$1:$F$28,$B35,6),"")</f>
        <v>Het doorzetten bij het nastreven van een doel lukt zelfstandig.</v>
      </c>
      <c r="H36" s="200"/>
      <c r="I36" s="195"/>
      <c r="J36" s="197"/>
      <c r="K36" s="272"/>
      <c r="L36" s="194"/>
      <c r="M36" s="234"/>
    </row>
    <row r="37" spans="1:13" ht="15" customHeight="1">
      <c r="A37" s="145"/>
      <c r="B37" s="170">
        <f>INDEX('Voeten- extra doelen'!$Q$40:$AT$45,2,$A$4)</f>
        <v>18</v>
      </c>
      <c r="C37" s="171" t="str">
        <f>IF(B37&gt;0,INDEX('Voeten- extra doelen'!$A$1:$F$28,$B37-1,2),"")</f>
        <v>C4.4</v>
      </c>
      <c r="D37" s="124" t="str">
        <f>IF(B37&gt;0,INDEX('Voeten- extra doelen'!$A$1:$F$28,$B37-1,3),"")</f>
        <v>Omgeving en duurzame ontwikkeling : zoeken naar duurzame oplossingen om de lokale en globale leefomgeving te beïnvloeden en te verbeteren.</v>
      </c>
      <c r="E37" s="124"/>
      <c r="F37" s="124"/>
      <c r="G37" s="233"/>
      <c r="H37" s="199"/>
      <c r="I37" s="201"/>
      <c r="J37" s="202"/>
      <c r="K37" s="271" t="str">
        <f t="shared" ref="K37" si="14">IF(COUNTA(H37:J38)&gt;2,CHAR(ROUND((CODE(H37)-64)*$H$4+(CODE(I37)-64)*$I$4+(CODE(J37)-64)*$J$4,0)+64),"")</f>
        <v/>
      </c>
      <c r="L37" s="194"/>
      <c r="M37" s="234"/>
    </row>
    <row r="38" spans="1:13" ht="45" customHeight="1">
      <c r="A38" s="145"/>
      <c r="B38" s="158"/>
      <c r="C38" s="172"/>
      <c r="D38" s="34" t="str">
        <f>IF($B37&gt;0,INDEX('Voeten- extra doelen'!$A$1:$F$28,$B37,3),"")</f>
        <v>Het zoeken naar duurzame oplossingen lukt zelden.</v>
      </c>
      <c r="E38" s="34" t="str">
        <f>IF($B37&gt;0,INDEX('Voeten- extra doelen'!$A$1:$F$28,$B37,4),"")</f>
        <v xml:space="preserve"> </v>
      </c>
      <c r="F38" s="34" t="str">
        <f>IF($B37&gt;0,INDEX('Voeten- extra doelen'!$A$1:$F$28,$B37,5),"")</f>
        <v>Het zoeken naar duurzame oplossingen lukt met hulp.</v>
      </c>
      <c r="G38" s="35" t="str">
        <f>IF($B37&gt;0,INDEX('Voeten- extra doelen'!$A$1:$F$28,$B37,6),"")</f>
        <v>Het zoeken naar duurzame oplossingen lukt zelfstandig.</v>
      </c>
      <c r="H38" s="200"/>
      <c r="I38" s="195"/>
      <c r="J38" s="197"/>
      <c r="K38" s="272"/>
      <c r="L38" s="194"/>
      <c r="M38" s="234"/>
    </row>
    <row r="39" spans="1:13" ht="15" customHeight="1">
      <c r="A39" s="145"/>
      <c r="B39" s="170">
        <f>INDEX('Voeten- extra doelen'!$Q$40:$AT$45,3,$A$4)</f>
        <v>0</v>
      </c>
      <c r="C39" s="171" t="str">
        <f>IF(B39&gt;0,INDEX('Voeten- extra doelen'!$A$1:$F$28,$B39-1,2),"")</f>
        <v/>
      </c>
      <c r="D39" s="124" t="str">
        <f>IF(B39&gt;0,INDEX('Voeten- extra doelen'!$A$1:$F$28,$B39-1,3),"")</f>
        <v/>
      </c>
      <c r="E39" s="124"/>
      <c r="F39" s="124"/>
      <c r="G39" s="233"/>
      <c r="H39" s="199"/>
      <c r="I39" s="201"/>
      <c r="J39" s="202"/>
      <c r="K39" s="271" t="str">
        <f t="shared" ref="K39" si="15">IF(COUNTA(H39:J40)&gt;2,CHAR(ROUND((CODE(H39)-64)*$H$4+(CODE(I39)-64)*$I$4+(CODE(J39)-64)*$J$4,0)+64),"")</f>
        <v/>
      </c>
      <c r="L39" s="194"/>
      <c r="M39" s="234"/>
    </row>
    <row r="40" spans="1:13" ht="45" customHeight="1" thickBot="1">
      <c r="A40" s="146"/>
      <c r="B40" s="174"/>
      <c r="C40" s="175"/>
      <c r="D40" s="36" t="str">
        <f>IF($B39&gt;0,INDEX('Voeten- extra doelen'!$A$1:$F$28,$B39,3),"")</f>
        <v/>
      </c>
      <c r="E40" s="36" t="str">
        <f>IF($B39&gt;0,INDEX('Voeten- extra doelen'!$A$1:$F$28,$B39,4),"")</f>
        <v/>
      </c>
      <c r="F40" s="36" t="str">
        <f>IF($B39&gt;0,INDEX('Voeten- extra doelen'!$A$1:$F$28,$B39,5),"")</f>
        <v/>
      </c>
      <c r="G40" s="37" t="str">
        <f>IF($B39&gt;0,INDEX('Voeten- extra doelen'!$A$1:$F$28,$B39,6),"")</f>
        <v/>
      </c>
      <c r="H40" s="206"/>
      <c r="I40" s="207"/>
      <c r="J40" s="208"/>
      <c r="K40" s="273"/>
      <c r="L40" s="235"/>
      <c r="M40" s="236"/>
    </row>
  </sheetData>
  <sheetProtection algorithmName="SHA-512" hashValue="YqMQHfQOcT5zZaZmeKvP1YAOsYrMUZfih3G5y/LqBAuPaIts8AVNV6QsbmU57H8her0+aPPJ1jpcKNBlWF+SaA==" saltValue="oBwKKVgdaMZBNXg86NbfuA==" spinCount="100000" sheet="1" objects="1" scenarios="1" selectLockedCells="1"/>
  <protectedRanges>
    <protectedRange algorithmName="SHA-512" hashValue="JGa06/nGCbafrPtR+Q86i/syAQsr9W8tu64+LKh5lbFfqGDbzw9hYczoDVmGLrvu9YV4QDOgoCMvQCUKnvOb+A==" saltValue="9wNitv1JkDHTz/wo9L4DeQ==" spinCount="100000" sqref="A5:G16" name="Bereik1"/>
    <protectedRange algorithmName="SHA-512" hashValue="JGa06/nGCbafrPtR+Q86i/syAQsr9W8tu64+LKh5lbFfqGDbzw9hYczoDVmGLrvu9YV4QDOgoCMvQCUKnvOb+A==" saltValue="9wNitv1JkDHTz/wo9L4DeQ==" spinCount="100000" sqref="A17:G40" name="Bereik1_1"/>
  </protectedRanges>
  <mergeCells count="160">
    <mergeCell ref="A1:D2"/>
    <mergeCell ref="H1:K1"/>
    <mergeCell ref="L1:L3"/>
    <mergeCell ref="M1:M3"/>
    <mergeCell ref="K2:K4"/>
    <mergeCell ref="A3:C3"/>
    <mergeCell ref="D3:G3"/>
    <mergeCell ref="A4:C4"/>
    <mergeCell ref="C7:C8"/>
    <mergeCell ref="D7:G7"/>
    <mergeCell ref="H7:H8"/>
    <mergeCell ref="I7:I8"/>
    <mergeCell ref="K7:K8"/>
    <mergeCell ref="L7:M8"/>
    <mergeCell ref="L4:M4"/>
    <mergeCell ref="A5:A16"/>
    <mergeCell ref="B5:B6"/>
    <mergeCell ref="C5:C6"/>
    <mergeCell ref="D5:G5"/>
    <mergeCell ref="H5:H6"/>
    <mergeCell ref="I5:I6"/>
    <mergeCell ref="K5:K6"/>
    <mergeCell ref="L5:M6"/>
    <mergeCell ref="B7:B8"/>
    <mergeCell ref="B11:B12"/>
    <mergeCell ref="C11:C12"/>
    <mergeCell ref="D11:G11"/>
    <mergeCell ref="H11:H12"/>
    <mergeCell ref="I11:I12"/>
    <mergeCell ref="K11:K12"/>
    <mergeCell ref="L11:M12"/>
    <mergeCell ref="B9:B10"/>
    <mergeCell ref="C9:C10"/>
    <mergeCell ref="D9:G9"/>
    <mergeCell ref="H9:H10"/>
    <mergeCell ref="I9:I10"/>
    <mergeCell ref="K9:K10"/>
    <mergeCell ref="L9:M10"/>
    <mergeCell ref="B15:B16"/>
    <mergeCell ref="C15:C16"/>
    <mergeCell ref="D15:G15"/>
    <mergeCell ref="H15:H16"/>
    <mergeCell ref="I15:I16"/>
    <mergeCell ref="K15:K16"/>
    <mergeCell ref="L15:M16"/>
    <mergeCell ref="B13:B14"/>
    <mergeCell ref="C13:C14"/>
    <mergeCell ref="D13:G13"/>
    <mergeCell ref="H13:H14"/>
    <mergeCell ref="I13:I14"/>
    <mergeCell ref="K13:K14"/>
    <mergeCell ref="L13:M14"/>
    <mergeCell ref="L27:M28"/>
    <mergeCell ref="B25:B26"/>
    <mergeCell ref="C25:C26"/>
    <mergeCell ref="A17:A28"/>
    <mergeCell ref="B17:B18"/>
    <mergeCell ref="C17:C18"/>
    <mergeCell ref="D17:G17"/>
    <mergeCell ref="H17:H18"/>
    <mergeCell ref="I17:I18"/>
    <mergeCell ref="B21:B22"/>
    <mergeCell ref="C21:C22"/>
    <mergeCell ref="D21:G21"/>
    <mergeCell ref="H21:H22"/>
    <mergeCell ref="B23:B24"/>
    <mergeCell ref="C23:C24"/>
    <mergeCell ref="D23:G23"/>
    <mergeCell ref="H23:H24"/>
    <mergeCell ref="I23:I24"/>
    <mergeCell ref="D25:G25"/>
    <mergeCell ref="H25:H26"/>
    <mergeCell ref="I25:I26"/>
    <mergeCell ref="K21:K22"/>
    <mergeCell ref="K25:K26"/>
    <mergeCell ref="K23:K24"/>
    <mergeCell ref="A29:A34"/>
    <mergeCell ref="B29:B30"/>
    <mergeCell ref="C29:C30"/>
    <mergeCell ref="D29:G29"/>
    <mergeCell ref="H29:H30"/>
    <mergeCell ref="I29:I30"/>
    <mergeCell ref="L23:M24"/>
    <mergeCell ref="K17:K18"/>
    <mergeCell ref="L17:M18"/>
    <mergeCell ref="B19:B20"/>
    <mergeCell ref="C19:C20"/>
    <mergeCell ref="D19:G19"/>
    <mergeCell ref="H19:H20"/>
    <mergeCell ref="I19:I20"/>
    <mergeCell ref="K19:K20"/>
    <mergeCell ref="L19:M20"/>
    <mergeCell ref="L21:M22"/>
    <mergeCell ref="L25:M26"/>
    <mergeCell ref="B27:B28"/>
    <mergeCell ref="C27:C28"/>
    <mergeCell ref="D27:G27"/>
    <mergeCell ref="H27:H28"/>
    <mergeCell ref="I27:I28"/>
    <mergeCell ref="K27:K28"/>
    <mergeCell ref="K29:K30"/>
    <mergeCell ref="L33:M34"/>
    <mergeCell ref="I33:I34"/>
    <mergeCell ref="L29:M30"/>
    <mergeCell ref="B31:B32"/>
    <mergeCell ref="C31:C32"/>
    <mergeCell ref="D31:G31"/>
    <mergeCell ref="H31:H32"/>
    <mergeCell ref="I31:I32"/>
    <mergeCell ref="K31:K32"/>
    <mergeCell ref="L31:M32"/>
    <mergeCell ref="J33:J34"/>
    <mergeCell ref="D33:G33"/>
    <mergeCell ref="H33:H34"/>
    <mergeCell ref="B33:B34"/>
    <mergeCell ref="C33:C34"/>
    <mergeCell ref="K33:K34"/>
    <mergeCell ref="K37:K38"/>
    <mergeCell ref="L37:M38"/>
    <mergeCell ref="A35:A40"/>
    <mergeCell ref="B35:B36"/>
    <mergeCell ref="C35:C36"/>
    <mergeCell ref="D35:G35"/>
    <mergeCell ref="H35:H36"/>
    <mergeCell ref="I35:I36"/>
    <mergeCell ref="K35:K36"/>
    <mergeCell ref="L39:M40"/>
    <mergeCell ref="J35:J36"/>
    <mergeCell ref="J37:J38"/>
    <mergeCell ref="J39:J40"/>
    <mergeCell ref="B39:B40"/>
    <mergeCell ref="C39:C40"/>
    <mergeCell ref="D39:G39"/>
    <mergeCell ref="H39:H40"/>
    <mergeCell ref="I39:I40"/>
    <mergeCell ref="K39:K40"/>
    <mergeCell ref="L35:M36"/>
    <mergeCell ref="B37:B38"/>
    <mergeCell ref="C37:C38"/>
    <mergeCell ref="D37:G37"/>
    <mergeCell ref="H37:H38"/>
    <mergeCell ref="H2:H3"/>
    <mergeCell ref="I2:I3"/>
    <mergeCell ref="J2:J3"/>
    <mergeCell ref="J21:J22"/>
    <mergeCell ref="J23:J24"/>
    <mergeCell ref="J25:J26"/>
    <mergeCell ref="J27:J28"/>
    <mergeCell ref="J29:J30"/>
    <mergeCell ref="J31:J32"/>
    <mergeCell ref="I21:I22"/>
    <mergeCell ref="J5:J6"/>
    <mergeCell ref="J7:J8"/>
    <mergeCell ref="J9:J10"/>
    <mergeCell ref="J11:J12"/>
    <mergeCell ref="J13:J14"/>
    <mergeCell ref="J15:J16"/>
    <mergeCell ref="J17:J18"/>
    <mergeCell ref="J19:J20"/>
    <mergeCell ref="I37:I38"/>
  </mergeCells>
  <dataValidations count="1">
    <dataValidation type="list" allowBlank="1" showInputMessage="1" showErrorMessage="1" sqref="H5:J40">
      <formula1>$O$2:$O$6</formula1>
    </dataValidation>
  </dataValidations>
  <pageMargins left="0.7" right="0.7" top="0.75" bottom="0.75" header="0.3" footer="0.3"/>
  <pageSetup paperSize="9" scale="42" orientation="landscape" r:id="rId1"/>
  <drawing r:id="rId2"/>
</worksheet>
</file>

<file path=xl/worksheets/sheet7.xml><?xml version="1.0" encoding="utf-8"?>
<worksheet xmlns="http://schemas.openxmlformats.org/spreadsheetml/2006/main" xmlns:r="http://schemas.openxmlformats.org/officeDocument/2006/relationships">
  <sheetPr>
    <pageSetUpPr fitToPage="1"/>
  </sheetPr>
  <dimension ref="A1:O40"/>
  <sheetViews>
    <sheetView zoomScale="80" zoomScaleNormal="80" workbookViewId="0">
      <selection activeCell="A4" sqref="A4:C4"/>
    </sheetView>
  </sheetViews>
  <sheetFormatPr defaultRowHeight="15"/>
  <cols>
    <col min="1" max="1" width="4.7109375" style="1" customWidth="1"/>
    <col min="2" max="2" width="8.7109375" style="1" hidden="1" customWidth="1"/>
    <col min="3" max="3" width="4.7109375" style="1" customWidth="1"/>
    <col min="4" max="4" width="45.7109375" style="2" customWidth="1"/>
    <col min="5" max="7" width="45.7109375" style="1" customWidth="1"/>
    <col min="8" max="11" width="5.7109375" style="1" customWidth="1"/>
    <col min="12" max="12" width="87.7109375" style="1" customWidth="1"/>
    <col min="13" max="13" width="27" style="1" customWidth="1"/>
    <col min="14" max="14" width="9.140625" style="1"/>
    <col min="15" max="15" width="20" style="2" hidden="1" customWidth="1"/>
    <col min="16" max="16384" width="9.140625" style="1"/>
  </cols>
  <sheetData>
    <row r="1" spans="1:15" ht="20.100000000000001" customHeight="1" thickBot="1">
      <c r="A1" s="254" t="s">
        <v>354</v>
      </c>
      <c r="B1" s="255"/>
      <c r="C1" s="255"/>
      <c r="D1" s="255"/>
      <c r="E1" s="18" t="s">
        <v>334</v>
      </c>
      <c r="F1" s="18" t="s">
        <v>335</v>
      </c>
      <c r="G1" s="18" t="s">
        <v>336</v>
      </c>
      <c r="H1" s="254" t="s">
        <v>337</v>
      </c>
      <c r="I1" s="255"/>
      <c r="J1" s="255"/>
      <c r="K1" s="265"/>
      <c r="L1" s="251" t="s">
        <v>338</v>
      </c>
      <c r="M1" s="262"/>
      <c r="O1" s="2" t="s">
        <v>339</v>
      </c>
    </row>
    <row r="2" spans="1:15" ht="20.100000000000001" customHeight="1" thickBot="1">
      <c r="A2" s="256"/>
      <c r="B2" s="257"/>
      <c r="C2" s="257"/>
      <c r="D2" s="257"/>
      <c r="E2" s="47"/>
      <c r="F2" s="47"/>
      <c r="G2" s="47"/>
      <c r="H2" s="266" t="s">
        <v>340</v>
      </c>
      <c r="I2" s="268" t="s">
        <v>341</v>
      </c>
      <c r="J2" s="268" t="s">
        <v>342</v>
      </c>
      <c r="K2" s="245" t="s">
        <v>353</v>
      </c>
      <c r="L2" s="252"/>
      <c r="M2" s="263"/>
      <c r="O2" s="2">
        <f>D4</f>
        <v>2</v>
      </c>
    </row>
    <row r="3" spans="1:15" ht="23.25" customHeight="1" thickBot="1">
      <c r="A3" s="222" t="s">
        <v>343</v>
      </c>
      <c r="B3" s="223"/>
      <c r="C3" s="224"/>
      <c r="D3" s="222" t="s">
        <v>344</v>
      </c>
      <c r="E3" s="258"/>
      <c r="F3" s="258"/>
      <c r="G3" s="259"/>
      <c r="H3" s="267"/>
      <c r="I3" s="269"/>
      <c r="J3" s="269"/>
      <c r="K3" s="246"/>
      <c r="L3" s="253"/>
      <c r="M3" s="264"/>
      <c r="O3" s="2">
        <f>E4</f>
        <v>4</v>
      </c>
    </row>
    <row r="4" spans="1:15" ht="26.25" customHeight="1" thickBot="1">
      <c r="A4" s="226">
        <v>1</v>
      </c>
      <c r="B4" s="227"/>
      <c r="C4" s="227"/>
      <c r="D4" s="19">
        <v>2</v>
      </c>
      <c r="E4" s="20">
        <v>4</v>
      </c>
      <c r="F4" s="20">
        <v>6</v>
      </c>
      <c r="G4" s="21">
        <v>10</v>
      </c>
      <c r="H4" s="48">
        <v>0.3</v>
      </c>
      <c r="I4" s="49">
        <v>0.5</v>
      </c>
      <c r="J4" s="49">
        <v>0.2</v>
      </c>
      <c r="K4" s="247"/>
      <c r="L4" s="260" t="s">
        <v>349</v>
      </c>
      <c r="M4" s="261"/>
      <c r="O4" s="2">
        <f>F4</f>
        <v>6</v>
      </c>
    </row>
    <row r="5" spans="1:15" ht="15" customHeight="1">
      <c r="A5" s="188" t="s">
        <v>20</v>
      </c>
      <c r="B5" s="228">
        <f>INDEX('STEM doelen'!$P$99:$AS$104,1,$A$4)</f>
        <v>4</v>
      </c>
      <c r="C5" s="225" t="str">
        <f>IF(B5&gt;0,INDEX('STEM doelen'!$A$1:$F$97,B5-1,2),"")</f>
        <v>1.1</v>
      </c>
      <c r="D5" s="191" t="str">
        <f>IF(B5&gt;0,INDEX('STEM doelen'!$A$1:$F$97,B5-1,3),"")</f>
        <v>Verbanden kunnen leggen tussen wetenschappen, wiskunde en techniek</v>
      </c>
      <c r="E5" s="191"/>
      <c r="F5" s="191"/>
      <c r="G5" s="192"/>
      <c r="H5" s="193">
        <v>4</v>
      </c>
      <c r="I5" s="195">
        <v>10</v>
      </c>
      <c r="J5" s="195">
        <v>2</v>
      </c>
      <c r="K5" s="279">
        <f>IF(H5*I5*J5&gt;0,H5*$H$4+I5*$I$4+J5*$J$4,"")</f>
        <v>6.6000000000000005</v>
      </c>
      <c r="L5" s="237"/>
      <c r="M5" s="238"/>
      <c r="O5" s="2">
        <f>G4</f>
        <v>10</v>
      </c>
    </row>
    <row r="6" spans="1:15" ht="45" customHeight="1">
      <c r="A6" s="189"/>
      <c r="B6" s="204"/>
      <c r="C6" s="205"/>
      <c r="D6" s="22" t="str">
        <f>IF(B5&gt;0,INDEX('STEM doelen'!$A$1:$F$97,B5,3),"")</f>
        <v>Wat geleerd is in wiskunde, wetenschap en techniek wordt niet gebruikt in het STEM project.</v>
      </c>
      <c r="E6" s="22" t="str">
        <f>IF(B5&gt;0,INDEX('STEM doelen'!$A$1:$F$97,B5,4),"")</f>
        <v xml:space="preserve"> </v>
      </c>
      <c r="F6" s="22" t="str">
        <f>IF(B5&gt;0,INDEX('STEM doelen'!$A$1:$F$97,B5,5),"")</f>
        <v>Wat geleerd is in wiskunde, wetenschap en techniek wordt met hulp gebruikt in het STEM project.</v>
      </c>
      <c r="G6" s="23" t="str">
        <f>IF(B5&gt;0,INDEX('STEM doelen'!$A$1:$F$97,B5,6),"")</f>
        <v>Wat geleerd is in wiskunde, wetenschap en techniek wordt spontaan gebruikt in het STEM project.</v>
      </c>
      <c r="H6" s="194"/>
      <c r="I6" s="196"/>
      <c r="J6" s="196"/>
      <c r="K6" s="280"/>
      <c r="L6" s="194"/>
      <c r="M6" s="234"/>
    </row>
    <row r="7" spans="1:15" ht="15" customHeight="1">
      <c r="A7" s="189"/>
      <c r="B7" s="203">
        <f>INDEX('STEM doelen'!$P$99:$AS$104,2,$A$4)</f>
        <v>24</v>
      </c>
      <c r="C7" s="205" t="str">
        <f>IF(B7&gt;0,INDEX('STEM doelen'!$A$1:$F$97,B7-1,2),"")</f>
        <v>3.4</v>
      </c>
      <c r="D7" s="78" t="str">
        <f>IF(B7&gt;0,INDEX('STEM doelen'!$A$1:$F$97,B7-1,3),"")</f>
        <v>Onderzoeksvaardigheden : onderzoeken</v>
      </c>
      <c r="E7" s="78"/>
      <c r="F7" s="78"/>
      <c r="G7" s="79"/>
      <c r="H7" s="199">
        <v>4</v>
      </c>
      <c r="I7" s="201">
        <v>4</v>
      </c>
      <c r="J7" s="201">
        <v>4</v>
      </c>
      <c r="K7" s="279">
        <f t="shared" ref="K7" si="0">IF(H7*I7*J7&gt;0,H7*$H$4+I7*$I$4+J7*$J$4,"")</f>
        <v>4</v>
      </c>
      <c r="L7" s="194"/>
      <c r="M7" s="234"/>
    </row>
    <row r="8" spans="1:15" ht="45" customHeight="1">
      <c r="A8" s="189"/>
      <c r="B8" s="204"/>
      <c r="C8" s="205"/>
      <c r="D8" s="22" t="str">
        <f>IF(B7&gt;0,INDEX('STEM doelen'!$A$1:$F$97,B7,3),"")</f>
        <v>Een uitvoeringsplan bij een klein onderzoek opstellen en uitvoeren lukt zelden.</v>
      </c>
      <c r="E8" s="22" t="str">
        <f>IF(B7&gt;0,INDEX('STEM doelen'!$A$1:$F$97,B7,4),"")</f>
        <v xml:space="preserve"> </v>
      </c>
      <c r="F8" s="22" t="str">
        <f>IF(B7&gt;0,INDEX('STEM doelen'!$A$1:$F$97,B7,5),"")</f>
        <v>Een uitvoeringsplan bij een klein onderzoek opstellen en uitvoeren lukt met hulp.</v>
      </c>
      <c r="G8" s="23" t="str">
        <f>IF(B7&gt;0,INDEX('STEM doelen'!$A$1:$F$97,B7,6),"")</f>
        <v>Een uitvoeringsplan bij een klein onderzoek zelfstandig opstellen en uitvoeren lukt.</v>
      </c>
      <c r="H8" s="200"/>
      <c r="I8" s="195"/>
      <c r="J8" s="195"/>
      <c r="K8" s="280"/>
      <c r="L8" s="194"/>
      <c r="M8" s="234"/>
    </row>
    <row r="9" spans="1:15" ht="15" customHeight="1">
      <c r="A9" s="189"/>
      <c r="B9" s="203">
        <f>INDEX('STEM doelen'!$P$99:$AS$104,3,$A$4)</f>
        <v>28</v>
      </c>
      <c r="C9" s="205" t="str">
        <f>IF(B9&gt;0,INDEX('STEM doelen'!$A$1:$F$97,B9-1,2),"")</f>
        <v>3.6</v>
      </c>
      <c r="D9" s="78" t="str">
        <f>IF(B9&gt;0,INDEX('STEM doelen'!$A$1:$F$97,B9-1,3),"")</f>
        <v>Onderzoeksvaardigheden : het vinden van een mogelijke verklaring voor een verschijnsel.</v>
      </c>
      <c r="E9" s="78"/>
      <c r="F9" s="78"/>
      <c r="G9" s="79"/>
      <c r="H9" s="199">
        <v>10</v>
      </c>
      <c r="I9" s="201">
        <v>10</v>
      </c>
      <c r="J9" s="201">
        <v>2</v>
      </c>
      <c r="K9" s="279">
        <f t="shared" ref="K9" si="1">IF(H9*I9*J9&gt;0,H9*$H$4+I9*$I$4+J9*$J$4,"")</f>
        <v>8.4</v>
      </c>
      <c r="L9" s="194"/>
      <c r="M9" s="234"/>
    </row>
    <row r="10" spans="1:15" ht="45" customHeight="1">
      <c r="A10" s="189"/>
      <c r="B10" s="204"/>
      <c r="C10" s="205"/>
      <c r="D10" s="22" t="str">
        <f>IF(B9&gt;0,INDEX('STEM doelen'!$A$1:$F$97,B9,3),"")</f>
        <v>Het vinden van een mogelijke verklaring van een verschijnsel lukt zelden.</v>
      </c>
      <c r="E10" s="22" t="str">
        <f>IF(B9&gt;0,INDEX('STEM doelen'!$A$1:$F$97,B9,4),"")</f>
        <v>Het vinden van een mogelijke verklaring van een verschijnsel lukt met hulp.</v>
      </c>
      <c r="F10" s="22" t="str">
        <f>IF(B9&gt;0,INDEX('STEM doelen'!$A$1:$F$97,B9,5),"")</f>
        <v>Het vinden van een mogelijke verklaring van een verschijnsel lukt met geraadpleegde hulpbronnen.</v>
      </c>
      <c r="G10" s="23" t="str">
        <f>IF(B9&gt;0,INDEX('STEM doelen'!$A$1:$F$97,B9,6),"")</f>
        <v>Het vinden van een mogelijke verklaring van een verschijnsel lukt zelfstandig.</v>
      </c>
      <c r="H10" s="200"/>
      <c r="I10" s="195"/>
      <c r="J10" s="195"/>
      <c r="K10" s="280"/>
      <c r="L10" s="194"/>
      <c r="M10" s="234"/>
    </row>
    <row r="11" spans="1:15" ht="15" customHeight="1">
      <c r="A11" s="189"/>
      <c r="B11" s="203">
        <f>INDEX('STEM doelen'!$P$99:$AS$104,4,$A$4)</f>
        <v>0</v>
      </c>
      <c r="C11" s="205" t="str">
        <f>IF(B11&gt;0,INDEX('STEM doelen'!$A$1:$F$97,B11-1,2),"")</f>
        <v/>
      </c>
      <c r="D11" s="78" t="str">
        <f>IF(B11&gt;0,INDEX('STEM doelen'!$A$1:$F$97,B11-1,3),"")</f>
        <v/>
      </c>
      <c r="E11" s="78"/>
      <c r="F11" s="78"/>
      <c r="G11" s="79"/>
      <c r="H11" s="199"/>
      <c r="I11" s="201"/>
      <c r="J11" s="201"/>
      <c r="K11" s="279" t="str">
        <f t="shared" ref="K11" si="2">IF(H11*I11*J11&gt;0,H11*$H$4+I11*$I$4+J11*$J$4,"")</f>
        <v/>
      </c>
      <c r="L11" s="194"/>
      <c r="M11" s="234"/>
    </row>
    <row r="12" spans="1:15" ht="45" customHeight="1">
      <c r="A12" s="189"/>
      <c r="B12" s="204"/>
      <c r="C12" s="205"/>
      <c r="D12" s="22" t="str">
        <f>IF(B11&gt;0,INDEX('STEM doelen'!$A$1:$F$97,B11,3),"")</f>
        <v/>
      </c>
      <c r="E12" s="22" t="str">
        <f>IF(B11&gt;0,INDEX('STEM doelen'!$A$1:$F$97,B11,4),"")</f>
        <v/>
      </c>
      <c r="F12" s="22" t="str">
        <f>IF(B11&gt;0,INDEX('STEM doelen'!$A$1:$F$97,B11,5),"")</f>
        <v/>
      </c>
      <c r="G12" s="23" t="str">
        <f>IF(B11&gt;0,INDEX('STEM doelen'!$A$1:$F$97,B11,6),"")</f>
        <v/>
      </c>
      <c r="H12" s="200"/>
      <c r="I12" s="195"/>
      <c r="J12" s="195"/>
      <c r="K12" s="280"/>
      <c r="L12" s="194"/>
      <c r="M12" s="234"/>
    </row>
    <row r="13" spans="1:15" ht="15" customHeight="1">
      <c r="A13" s="189"/>
      <c r="B13" s="203">
        <f>INDEX('STEM doelen'!$P$99:$AS$104,5,$A$4)</f>
        <v>0</v>
      </c>
      <c r="C13" s="205" t="str">
        <f>IF(B13&gt;0,INDEX('STEM doelen'!$A$1:$F$97,B13-1,2),"")</f>
        <v/>
      </c>
      <c r="D13" s="78" t="str">
        <f>IF(B13&gt;0,INDEX('STEM doelen'!$A$1:$F$97,B13-1,3),"")</f>
        <v/>
      </c>
      <c r="E13" s="78"/>
      <c r="F13" s="78"/>
      <c r="G13" s="79"/>
      <c r="H13" s="199"/>
      <c r="I13" s="201"/>
      <c r="J13" s="201"/>
      <c r="K13" s="279" t="str">
        <f t="shared" ref="K13" si="3">IF(H13*I13*J13&gt;0,H13*$H$4+I13*$I$4+J13*$J$4,"")</f>
        <v/>
      </c>
      <c r="L13" s="194"/>
      <c r="M13" s="234"/>
    </row>
    <row r="14" spans="1:15" ht="45" customHeight="1">
      <c r="A14" s="189"/>
      <c r="B14" s="204"/>
      <c r="C14" s="205"/>
      <c r="D14" s="22" t="str">
        <f>IF(B13&gt;0,INDEX('STEM doelen'!$A$1:$F$97,B13,3),"")</f>
        <v/>
      </c>
      <c r="E14" s="22" t="str">
        <f>IF(B13&gt;0,INDEX('STEM doelen'!$A$1:$F$97,B13,4),"")</f>
        <v/>
      </c>
      <c r="F14" s="22" t="str">
        <f>IF(B13&gt;0,INDEX('STEM doelen'!$A$1:$F$97,B13,5),"")</f>
        <v/>
      </c>
      <c r="G14" s="23" t="str">
        <f>IF(B13&gt;0,INDEX('STEM doelen'!$A$1:$F$97,B13,6),"")</f>
        <v/>
      </c>
      <c r="H14" s="200"/>
      <c r="I14" s="195"/>
      <c r="J14" s="195"/>
      <c r="K14" s="280"/>
      <c r="L14" s="194"/>
      <c r="M14" s="234"/>
    </row>
    <row r="15" spans="1:15" ht="15" customHeight="1">
      <c r="A15" s="189"/>
      <c r="B15" s="203">
        <f>INDEX('STEM doelen'!$P$99:$AS$104,6,$A$4)</f>
        <v>0</v>
      </c>
      <c r="C15" s="205" t="str">
        <f>IF(B15&gt;0,INDEX('STEM doelen'!$A$1:$F$97,B15-1,2),"")</f>
        <v/>
      </c>
      <c r="D15" s="78" t="str">
        <f>IF(B15&gt;0,INDEX('STEM doelen'!$A$1:$F$97,B15-1,3),"")</f>
        <v/>
      </c>
      <c r="E15" s="78"/>
      <c r="F15" s="78"/>
      <c r="G15" s="79"/>
      <c r="H15" s="199"/>
      <c r="I15" s="201"/>
      <c r="J15" s="201"/>
      <c r="K15" s="279" t="str">
        <f t="shared" ref="K15" si="4">IF(H15*I15*J15&gt;0,H15*$H$4+I15*$I$4+J15*$J$4,"")</f>
        <v/>
      </c>
      <c r="L15" s="194"/>
      <c r="M15" s="234"/>
    </row>
    <row r="16" spans="1:15" ht="45" customHeight="1" thickBot="1">
      <c r="A16" s="190"/>
      <c r="B16" s="213"/>
      <c r="C16" s="212"/>
      <c r="D16" s="24" t="str">
        <f>IF(B15&gt;0,INDEX('STEM doelen'!$A$1:$F$97,B15,3),"")</f>
        <v/>
      </c>
      <c r="E16" s="24" t="str">
        <f>IF(B15&gt;0,INDEX('STEM doelen'!$A$1:$F$97,B15,4),"")</f>
        <v/>
      </c>
      <c r="F16" s="24" t="str">
        <f>IF(B15&gt;0,INDEX('STEM doelen'!$A$1:$F$97,B15,5),"")</f>
        <v/>
      </c>
      <c r="G16" s="25" t="str">
        <f>IF(B15&gt;0,INDEX('STEM doelen'!$A$1:$F$97,B15,6),"")</f>
        <v/>
      </c>
      <c r="H16" s="206"/>
      <c r="I16" s="207"/>
      <c r="J16" s="207"/>
      <c r="K16" s="280"/>
      <c r="L16" s="235"/>
      <c r="M16" s="236"/>
    </row>
    <row r="17" spans="1:13" ht="15" customHeight="1">
      <c r="A17" s="248" t="s">
        <v>350</v>
      </c>
      <c r="B17" s="214">
        <f>INDEX('Geint lp doelen'!$Q$68:$AT$73,1,$A$4)</f>
        <v>4</v>
      </c>
      <c r="C17" s="217" t="str">
        <f>IF(B17&gt;0,INDEX('Geint lp doelen'!$A$1:$F$64,$B17-1,2),"")</f>
        <v>B25</v>
      </c>
      <c r="D17" s="209" t="str">
        <f>IF(B17&gt;0,INDEX('Geint lp doelen'!$A$1:$F$64,$B17-1,3),"")</f>
        <v xml:space="preserve">Uit experimenteel onderzoek en uit dagelijkse waarnemingen afleiden dat stoffen uitzetten of inkrimpen bij temperatuursverandering. </v>
      </c>
      <c r="E17" s="209"/>
      <c r="F17" s="209"/>
      <c r="G17" s="210"/>
      <c r="H17" s="219"/>
      <c r="I17" s="220"/>
      <c r="J17" s="220"/>
      <c r="K17" s="277"/>
      <c r="L17" s="237"/>
      <c r="M17" s="238"/>
    </row>
    <row r="18" spans="1:13" ht="45" customHeight="1">
      <c r="A18" s="249"/>
      <c r="B18" s="180"/>
      <c r="C18" s="181"/>
      <c r="D18" s="26" t="str">
        <f>IF($B17&gt;0,INDEX('Geint lp doelen'!$A$1:$F$64,$B17,3),"")</f>
        <v>Het waarnemen van krimpen en uitzetten lukt zelden.</v>
      </c>
      <c r="E18" s="26" t="str">
        <f>IF($B17&gt;0,INDEX('Geint lp doelen'!$A$1:$F$64,$B17,4),"")</f>
        <v>Het waarnemen van krimpen en uitzetten lukt met hulp.</v>
      </c>
      <c r="F18" s="26" t="str">
        <f>IF($B17&gt;0,INDEX('Geint lp doelen'!$A$1:$F$64,$B17,5),"")</f>
        <v>Het waarnemen van krimpen en uitzetten lukt zelfstandig.</v>
      </c>
      <c r="G18" s="27" t="str">
        <f>IF($B17&gt;0,INDEX('Geint lp doelen'!$A$1:$F$64,$B17,6),"")</f>
        <v>Het opzetten van een ondezoek om krimpen en uitzetten waar te nemen lukt zelfstandig.</v>
      </c>
      <c r="H18" s="200"/>
      <c r="I18" s="195"/>
      <c r="J18" s="195"/>
      <c r="K18" s="278"/>
      <c r="L18" s="194"/>
      <c r="M18" s="234"/>
    </row>
    <row r="19" spans="1:13" ht="15" customHeight="1">
      <c r="A19" s="249"/>
      <c r="B19" s="176">
        <f>INDEX('Geint lp doelen'!$Q$68:$AT$73,2,$A$4)</f>
        <v>24</v>
      </c>
      <c r="C19" s="178" t="str">
        <f>IF(B19&gt;0,INDEX('Geint lp doelen'!$A$1:$F$64,$B19-1,2),"")</f>
        <v>T11</v>
      </c>
      <c r="D19" s="119" t="str">
        <f>IF(B19&gt;0,INDEX('Geint lp doelen'!$A$1:$F$64,$B19-1,3),"")</f>
        <v>Technische systemen met verbindings- en bewerkingstechnieken verbeteren.</v>
      </c>
      <c r="E19" s="119"/>
      <c r="F19" s="119"/>
      <c r="G19" s="211"/>
      <c r="H19" s="199"/>
      <c r="I19" s="201"/>
      <c r="J19" s="201"/>
      <c r="K19" s="275"/>
      <c r="L19" s="194"/>
      <c r="M19" s="234"/>
    </row>
    <row r="20" spans="1:13" ht="45" customHeight="1">
      <c r="A20" s="249"/>
      <c r="B20" s="180"/>
      <c r="C20" s="181"/>
      <c r="D20" s="26" t="str">
        <f>IF($B19&gt;0,INDEX('Geint lp doelen'!$A$1:$F$64,$B19,3),"")</f>
        <v>Het (de-) monteren van onderdelen lukt zelden.</v>
      </c>
      <c r="E20" s="26" t="str">
        <f>IF($B19&gt;0,INDEX('Geint lp doelen'!$A$1:$F$64,$B19,4),"")</f>
        <v>Het (de-) monteren van onderdelen lukt met hulp.</v>
      </c>
      <c r="F20" s="26" t="str">
        <f>IF($B19&gt;0,INDEX('Geint lp doelen'!$A$1:$F$64,$B19,5),"")</f>
        <v>Het (de-) monteren van onderdelen lukt zelfstandig.</v>
      </c>
      <c r="G20" s="27" t="str">
        <f>IF($B19&gt;0,INDEX('Geint lp doelen'!$A$1:$F$64,$B19,6),"")</f>
        <v>Het (de-) monteren van onderdelen en de keuze van de hierbij nodige gereedschappen lukt zelfstandig.</v>
      </c>
      <c r="H20" s="200"/>
      <c r="I20" s="195"/>
      <c r="J20" s="195"/>
      <c r="K20" s="278"/>
      <c r="L20" s="194"/>
      <c r="M20" s="234"/>
    </row>
    <row r="21" spans="1:13" ht="15" customHeight="1">
      <c r="A21" s="249"/>
      <c r="B21" s="176">
        <f>INDEX('Geint lp doelen'!$Q$68:$AT$73,3,$A$4)</f>
        <v>44</v>
      </c>
      <c r="C21" s="178" t="str">
        <f>IF(B21&gt;0,INDEX('Geint lp doelen'!$A$1:$F$64,$B21-1,2),"")</f>
        <v>G5</v>
      </c>
      <c r="D21" s="119" t="str">
        <f>IF(B21&gt;0,INDEX('Geint lp doelen'!$A$1:$F$64,$B21-1,3),"")</f>
        <v xml:space="preserve">Gegeven tabellen, schema's, grafieken en diagrammen aflezen en interpreteren. </v>
      </c>
      <c r="E21" s="119"/>
      <c r="F21" s="119"/>
      <c r="G21" s="211"/>
      <c r="H21" s="199"/>
      <c r="I21" s="201"/>
      <c r="J21" s="201"/>
      <c r="K21" s="275"/>
      <c r="L21" s="194"/>
      <c r="M21" s="234"/>
    </row>
    <row r="22" spans="1:13" ht="45" customHeight="1">
      <c r="A22" s="249"/>
      <c r="B22" s="180"/>
      <c r="C22" s="181"/>
      <c r="D22" s="26" t="str">
        <f>IF($B21&gt;0,INDEX('Geint lp doelen'!$A$1:$F$64,$B21,3),"")</f>
        <v xml:space="preserve">Het aflezen van getalwaarden uit tabel, grafiek of staafdiagram en ze in hun context interpreteren lukt zelden. </v>
      </c>
      <c r="E22" s="26" t="str">
        <f>IF($B21&gt;0,INDEX('Geint lp doelen'!$A$1:$F$64,$B21,4),"")</f>
        <v xml:space="preserve">Het aflezen van getalwaarden uit tabel, grafiek of staafdiagram en ze in hun context interpreteren lukt zelfstandig. </v>
      </c>
      <c r="F22" s="26" t="str">
        <f>IF($B21&gt;0,INDEX('Geint lp doelen'!$A$1:$F$64,$B21,5),"")</f>
        <v xml:space="preserve">Het beantwoorden van vragen in verband met gegeven tabellen, schema’s, grafieken en diagrammen lukt zelfstandig. </v>
      </c>
      <c r="G22" s="27" t="str">
        <f>IF($B21&gt;0,INDEX('Geint lp doelen'!$A$1:$F$64,$B21,6),"")</f>
        <v xml:space="preserve">Het stellen van vragen en die beantwoord- en over gegeven tabellen, schema’s, grafieken en diagrammen lukt zelfstandig.  </v>
      </c>
      <c r="H22" s="200"/>
      <c r="I22" s="195"/>
      <c r="J22" s="195"/>
      <c r="K22" s="278"/>
      <c r="L22" s="194"/>
      <c r="M22" s="234"/>
    </row>
    <row r="23" spans="1:13" ht="15" customHeight="1">
      <c r="A23" s="249"/>
      <c r="B23" s="176">
        <f>INDEX('Geint lp doelen'!$Q$68:$AT$73,4,$A$4)</f>
        <v>0</v>
      </c>
      <c r="C23" s="178" t="str">
        <f>IF(B23&gt;0,INDEX('Geint lp doelen'!$A$1:$F$64,$B23-1,2),"")</f>
        <v/>
      </c>
      <c r="D23" s="119" t="str">
        <f>IF(B23&gt;0,INDEX('Geint lp doelen'!$A$1:$F$64,$B23-1,3),"")</f>
        <v/>
      </c>
      <c r="E23" s="119"/>
      <c r="F23" s="119"/>
      <c r="G23" s="211"/>
      <c r="H23" s="199"/>
      <c r="I23" s="201"/>
      <c r="J23" s="201"/>
      <c r="K23" s="275"/>
      <c r="L23" s="194"/>
      <c r="M23" s="234"/>
    </row>
    <row r="24" spans="1:13" ht="45" customHeight="1">
      <c r="A24" s="249"/>
      <c r="B24" s="180"/>
      <c r="C24" s="181"/>
      <c r="D24" s="26" t="str">
        <f>IF($B23&gt;0,INDEX('Geint lp doelen'!$A$1:$F$64,$B23,3),"")</f>
        <v/>
      </c>
      <c r="E24" s="26" t="str">
        <f>IF($B23&gt;0,INDEX('Geint lp doelen'!$A$1:$F$64,$B23,4),"")</f>
        <v/>
      </c>
      <c r="F24" s="26" t="str">
        <f>IF($B23&gt;0,INDEX('Geint lp doelen'!$A$1:$F$64,$B23,5),"")</f>
        <v/>
      </c>
      <c r="G24" s="27" t="str">
        <f>IF($B23&gt;0,INDEX('Geint lp doelen'!$A$1:$F$64,$B23,6),"")</f>
        <v/>
      </c>
      <c r="H24" s="200"/>
      <c r="I24" s="195"/>
      <c r="J24" s="195"/>
      <c r="K24" s="278"/>
      <c r="L24" s="194"/>
      <c r="M24" s="234"/>
    </row>
    <row r="25" spans="1:13" ht="15" customHeight="1">
      <c r="A25" s="249"/>
      <c r="B25" s="176">
        <f>INDEX('Geint lp doelen'!$Q$68:$AT$73,5,$A$4)</f>
        <v>0</v>
      </c>
      <c r="C25" s="178" t="str">
        <f>IF(B25&gt;0,INDEX('Geint lp doelen'!$A$1:$F$64,$B25-1,2),"")</f>
        <v/>
      </c>
      <c r="D25" s="119" t="str">
        <f>IF(B25&gt;0,INDEX('Geint lp doelen'!$A$1:$F$64,$B25-1,3),"")</f>
        <v/>
      </c>
      <c r="E25" s="119"/>
      <c r="F25" s="119"/>
      <c r="G25" s="211"/>
      <c r="H25" s="199"/>
      <c r="I25" s="201"/>
      <c r="J25" s="201"/>
      <c r="K25" s="275"/>
      <c r="L25" s="194"/>
      <c r="M25" s="234"/>
    </row>
    <row r="26" spans="1:13" ht="45" customHeight="1">
      <c r="A26" s="249"/>
      <c r="B26" s="180"/>
      <c r="C26" s="181"/>
      <c r="D26" s="26" t="str">
        <f>IF($B25&gt;0,INDEX('Geint lp doelen'!$A$1:$F$64,$B25,3),"")</f>
        <v/>
      </c>
      <c r="E26" s="26" t="str">
        <f>IF($B25&gt;0,INDEX('Geint lp doelen'!$A$1:$F$64,$B25,4),"")</f>
        <v/>
      </c>
      <c r="F26" s="26" t="str">
        <f>IF($B25&gt;0,INDEX('Geint lp doelen'!$A$1:$F$64,$B25,5),"")</f>
        <v/>
      </c>
      <c r="G26" s="27" t="str">
        <f>IF($B25&gt;0,INDEX('Geint lp doelen'!$A$1:$F$64,$B25,6),"")</f>
        <v/>
      </c>
      <c r="H26" s="200"/>
      <c r="I26" s="195"/>
      <c r="J26" s="195"/>
      <c r="K26" s="278"/>
      <c r="L26" s="194"/>
      <c r="M26" s="234"/>
    </row>
    <row r="27" spans="1:13" ht="15" customHeight="1">
      <c r="A27" s="249"/>
      <c r="B27" s="176">
        <f>INDEX('Geint lp doelen'!$Q$68:$AT$73,6,$A$4)</f>
        <v>0</v>
      </c>
      <c r="C27" s="178" t="str">
        <f>IF(B27&gt;0,INDEX('Geint lp doelen'!$A$1:$F$64,$B27-1,2),"")</f>
        <v/>
      </c>
      <c r="D27" s="119" t="str">
        <f>IF(B27&gt;0,INDEX('Geint lp doelen'!$A$1:$F$64,$B27-1,3),"")</f>
        <v/>
      </c>
      <c r="E27" s="119"/>
      <c r="F27" s="119"/>
      <c r="G27" s="211"/>
      <c r="H27" s="199"/>
      <c r="I27" s="201"/>
      <c r="J27" s="201"/>
      <c r="K27" s="275"/>
      <c r="L27" s="194"/>
      <c r="M27" s="234"/>
    </row>
    <row r="28" spans="1:13" ht="45" customHeight="1" thickBot="1">
      <c r="A28" s="250"/>
      <c r="B28" s="177"/>
      <c r="C28" s="179"/>
      <c r="D28" s="28" t="str">
        <f>IF($B27&gt;0,INDEX('Geint lp doelen'!$A$1:$F$64,$B27,3),"")</f>
        <v/>
      </c>
      <c r="E28" s="28" t="str">
        <f>IF($B27&gt;0,INDEX('Geint lp doelen'!$A$1:$F$64,$B27,4),"")</f>
        <v/>
      </c>
      <c r="F28" s="28" t="str">
        <f>IF($B27&gt;0,INDEX('Geint lp doelen'!$A$1:$F$64,$B27,5),"")</f>
        <v/>
      </c>
      <c r="G28" s="29" t="str">
        <f>IF($B27&gt;0,INDEX('Geint lp doelen'!$A$1:$F$64,$B27,6),"")</f>
        <v/>
      </c>
      <c r="H28" s="206"/>
      <c r="I28" s="207"/>
      <c r="J28" s="207"/>
      <c r="K28" s="276"/>
      <c r="L28" s="235"/>
      <c r="M28" s="236"/>
    </row>
    <row r="29" spans="1:13" ht="15" customHeight="1">
      <c r="A29" s="229" t="s">
        <v>310</v>
      </c>
      <c r="B29" s="182">
        <f>INDEX('Voeten- extra doelen'!$Q$32:$AT$37,1,$A$4)</f>
        <v>4</v>
      </c>
      <c r="C29" s="184" t="str">
        <f>IF(B29&gt;0,INDEX('Voeten- extra doelen'!$A$1:$F$14,$B29-1,2),"")</f>
        <v>E1</v>
      </c>
      <c r="D29" s="152" t="str">
        <f>IF(B29&gt;0,INDEX('Voeten- extra doelen'!$A$1:$F$28,$B29-1,3),"")</f>
        <v>De brugconstructie overspant de opgelegde afstand van 70 cm.</v>
      </c>
      <c r="E29" s="152"/>
      <c r="F29" s="152"/>
      <c r="G29" s="153"/>
      <c r="H29" s="219"/>
      <c r="I29" s="220"/>
      <c r="J29" s="220"/>
      <c r="K29" s="277"/>
      <c r="L29" s="237"/>
      <c r="M29" s="238"/>
    </row>
    <row r="30" spans="1:13" ht="45" customHeight="1">
      <c r="A30" s="230"/>
      <c r="B30" s="183"/>
      <c r="C30" s="185"/>
      <c r="D30" s="30" t="str">
        <f>IF($B29&gt;0,INDEX('Voeten- extra doelen'!$A$1:$F$28,$B29,3),"")</f>
        <v>De brug overspant de 70 cm niet.</v>
      </c>
      <c r="E30" s="30" t="str">
        <f>IF($B29&gt;0,INDEX('Voeten- extra doelen'!$A$1:$F$28,$B29,4),"")</f>
        <v xml:space="preserve">  </v>
      </c>
      <c r="F30" s="30" t="str">
        <f>IF($B29&gt;0,INDEX('Voeten- extra doelen'!$A$1:$F$28,$B29,5),"")</f>
        <v xml:space="preserve"> </v>
      </c>
      <c r="G30" s="31" t="str">
        <f>IF($B29&gt;0,INDEX('Voeten- extra doelen'!$A$1:$F$28,$B29,6),"")</f>
        <v>De brug overspant de 70 cm.</v>
      </c>
      <c r="H30" s="200"/>
      <c r="I30" s="195"/>
      <c r="J30" s="195"/>
      <c r="K30" s="278"/>
      <c r="L30" s="194"/>
      <c r="M30" s="234"/>
    </row>
    <row r="31" spans="1:13" ht="15" customHeight="1">
      <c r="A31" s="230"/>
      <c r="B31" s="183">
        <f>INDEX('Voeten- extra doelen'!$Q$32:$AT$37,2,$A$4)</f>
        <v>0</v>
      </c>
      <c r="C31" s="185" t="str">
        <f>IF(B31&gt;0,INDEX('Voeten- extra doelen'!$A$1:$F$14,$B31-1,2),"")</f>
        <v/>
      </c>
      <c r="D31" s="155" t="str">
        <f>IF(B31&gt;0,INDEX('Voeten- extra doelen'!$A$1:$F$28,$B31-1,3),"")</f>
        <v/>
      </c>
      <c r="E31" s="155"/>
      <c r="F31" s="155"/>
      <c r="G31" s="156"/>
      <c r="H31" s="199"/>
      <c r="I31" s="201"/>
      <c r="J31" s="201"/>
      <c r="K31" s="275"/>
      <c r="L31" s="194"/>
      <c r="M31" s="234"/>
    </row>
    <row r="32" spans="1:13" ht="45" customHeight="1">
      <c r="A32" s="230"/>
      <c r="B32" s="183"/>
      <c r="C32" s="185"/>
      <c r="D32" s="30" t="str">
        <f>IF($B31&gt;0,INDEX('Voeten- extra doelen'!$A$1:$F$28,$B31,3),"")</f>
        <v/>
      </c>
      <c r="E32" s="30" t="str">
        <f>IF($B31&gt;0,INDEX('Voeten- extra doelen'!$A$1:$F$28,$B31,4),"")</f>
        <v/>
      </c>
      <c r="F32" s="30" t="str">
        <f>IF($B31&gt;0,INDEX('Voeten- extra doelen'!$A$1:$F$28,$B31,5),"")</f>
        <v/>
      </c>
      <c r="G32" s="31" t="str">
        <f>IF($B31&gt;0,INDEX('Voeten- extra doelen'!$A$1:$F$28,$B31,6),"")</f>
        <v/>
      </c>
      <c r="H32" s="200"/>
      <c r="I32" s="195"/>
      <c r="J32" s="195"/>
      <c r="K32" s="278"/>
      <c r="L32" s="194"/>
      <c r="M32" s="234"/>
    </row>
    <row r="33" spans="1:13" ht="15" customHeight="1">
      <c r="A33" s="230"/>
      <c r="B33" s="183">
        <f>INDEX('Voeten- extra doelen'!$Q$32:$AT$37,3,$A$4)</f>
        <v>0</v>
      </c>
      <c r="C33" s="185" t="str">
        <f>IF(B33&gt;0,INDEX('Voeten- extra doelen'!$A$1:$F$14,$B33-1,2),"")</f>
        <v/>
      </c>
      <c r="D33" s="155" t="str">
        <f>IF(B33&gt;0,INDEX('Voeten- extra doelen'!$A$1:$F$28,$B33-1,3),"")</f>
        <v/>
      </c>
      <c r="E33" s="155"/>
      <c r="F33" s="155"/>
      <c r="G33" s="156"/>
      <c r="H33" s="199"/>
      <c r="I33" s="201"/>
      <c r="J33" s="201"/>
      <c r="K33" s="275"/>
      <c r="L33" s="194"/>
      <c r="M33" s="234"/>
    </row>
    <row r="34" spans="1:13" ht="45" customHeight="1" thickBot="1">
      <c r="A34" s="231"/>
      <c r="B34" s="186"/>
      <c r="C34" s="187"/>
      <c r="D34" s="32" t="str">
        <f>IF($B33&gt;0,INDEX('Voeten- extra doelen'!$A$1:$F$28,$B33,3),"")</f>
        <v/>
      </c>
      <c r="E34" s="32" t="str">
        <f>IF($B33&gt;0,INDEX('Voeten- extra doelen'!$A$1:$F$28,$B33,4),"")</f>
        <v/>
      </c>
      <c r="F34" s="32" t="str">
        <f>IF($B33&gt;0,INDEX('Voeten- extra doelen'!$A$1:$F$28,$B33,5),"")</f>
        <v/>
      </c>
      <c r="G34" s="33" t="str">
        <f>IF($B33&gt;0,INDEX('Voeten- extra doelen'!$A$1:$F$28,$B33,6),"")</f>
        <v/>
      </c>
      <c r="H34" s="206"/>
      <c r="I34" s="207"/>
      <c r="J34" s="207"/>
      <c r="K34" s="276"/>
      <c r="L34" s="194"/>
      <c r="M34" s="234"/>
    </row>
    <row r="35" spans="1:13" ht="15" customHeight="1">
      <c r="A35" s="168" t="s">
        <v>351</v>
      </c>
      <c r="B35" s="169">
        <f>INDEX('Voeten- extra doelen'!$Q$40:$AT$45,1,$A$4)</f>
        <v>16</v>
      </c>
      <c r="C35" s="173" t="str">
        <f>IF(B35&gt;0,INDEX('Voeten- extra doelen'!$A$1:$F$28,$B35-1,2),"")</f>
        <v>GS4</v>
      </c>
      <c r="D35" s="159" t="str">
        <f>IF(B35&gt;0,INDEX('Voeten- extra doelen'!$A$1:$F$28,$B35-1,3),"")</f>
        <v>Doorzettingsvermogen : blijven, ondanks moeilijkheden, een doel nastreven.</v>
      </c>
      <c r="E35" s="159"/>
      <c r="F35" s="159"/>
      <c r="G35" s="232"/>
      <c r="H35" s="219"/>
      <c r="I35" s="220"/>
      <c r="J35" s="220"/>
      <c r="K35" s="277"/>
      <c r="L35" s="194"/>
      <c r="M35" s="234"/>
    </row>
    <row r="36" spans="1:13" ht="45" customHeight="1">
      <c r="A36" s="145"/>
      <c r="B36" s="158"/>
      <c r="C36" s="172"/>
      <c r="D36" s="34" t="str">
        <f>IF($B35&gt;0,INDEX('Voeten- extra doelen'!$A$1:$F$28,$B35,3),"")</f>
        <v>Het nastreven van een doel lukt zelden.  Er wordt snel opgegeven.</v>
      </c>
      <c r="E36" s="34" t="str">
        <f>IF($B35&gt;0,INDEX('Voeten- extra doelen'!$A$1:$F$28,$B35,4),"")</f>
        <v xml:space="preserve"> </v>
      </c>
      <c r="F36" s="34" t="str">
        <f>IF($B35&gt;0,INDEX('Voeten- extra doelen'!$A$1:$F$28,$B35,5),"")</f>
        <v>Er is externe aanmoediging nodig om een doel na te streven.</v>
      </c>
      <c r="G36" s="35" t="str">
        <f>IF($B35&gt;0,INDEX('Voeten- extra doelen'!$A$1:$F$28,$B35,6),"")</f>
        <v>Het doorzetten bij het nastreven van een doel lukt zelfstandig.</v>
      </c>
      <c r="H36" s="200"/>
      <c r="I36" s="195"/>
      <c r="J36" s="195"/>
      <c r="K36" s="278"/>
      <c r="L36" s="194"/>
      <c r="M36" s="234"/>
    </row>
    <row r="37" spans="1:13" ht="15" customHeight="1">
      <c r="A37" s="145"/>
      <c r="B37" s="170">
        <f>INDEX('Voeten- extra doelen'!$Q$40:$AT$45,2,$A$4)</f>
        <v>18</v>
      </c>
      <c r="C37" s="171" t="str">
        <f>IF(B37&gt;0,INDEX('Voeten- extra doelen'!$A$1:$F$28,$B37-1,2),"")</f>
        <v>C4.4</v>
      </c>
      <c r="D37" s="124" t="str">
        <f>IF(B37&gt;0,INDEX('Voeten- extra doelen'!$A$1:$F$28,$B37-1,3),"")</f>
        <v>Omgeving en duurzame ontwikkeling : zoeken naar duurzame oplossingen om de lokale en globale leefomgeving te beïnvloeden en te verbeteren.</v>
      </c>
      <c r="E37" s="124"/>
      <c r="F37" s="124"/>
      <c r="G37" s="233"/>
      <c r="H37" s="199"/>
      <c r="I37" s="201"/>
      <c r="J37" s="201"/>
      <c r="K37" s="275"/>
      <c r="L37" s="194"/>
      <c r="M37" s="234"/>
    </row>
    <row r="38" spans="1:13" ht="45" customHeight="1">
      <c r="A38" s="145"/>
      <c r="B38" s="158"/>
      <c r="C38" s="172"/>
      <c r="D38" s="34" t="str">
        <f>IF($B37&gt;0,INDEX('Voeten- extra doelen'!$A$1:$F$28,$B37,3),"")</f>
        <v>Het zoeken naar duurzame oplossingen lukt zelden.</v>
      </c>
      <c r="E38" s="34" t="str">
        <f>IF($B37&gt;0,INDEX('Voeten- extra doelen'!$A$1:$F$28,$B37,4),"")</f>
        <v xml:space="preserve"> </v>
      </c>
      <c r="F38" s="34" t="str">
        <f>IF($B37&gt;0,INDEX('Voeten- extra doelen'!$A$1:$F$28,$B37,5),"")</f>
        <v>Het zoeken naar duurzame oplossingen lukt met hulp.</v>
      </c>
      <c r="G38" s="35" t="str">
        <f>IF($B37&gt;0,INDEX('Voeten- extra doelen'!$A$1:$F$28,$B37,6),"")</f>
        <v>Het zoeken naar duurzame oplossingen lukt zelfstandig.</v>
      </c>
      <c r="H38" s="200"/>
      <c r="I38" s="195"/>
      <c r="J38" s="195"/>
      <c r="K38" s="278"/>
      <c r="L38" s="194"/>
      <c r="M38" s="234"/>
    </row>
    <row r="39" spans="1:13" ht="15" customHeight="1">
      <c r="A39" s="145"/>
      <c r="B39" s="170">
        <f>INDEX('Voeten- extra doelen'!$Q$40:$AT$45,3,$A$4)</f>
        <v>0</v>
      </c>
      <c r="C39" s="171" t="str">
        <f>IF(B39&gt;0,INDEX('Voeten- extra doelen'!$A$1:$F$28,$B39-1,2),"")</f>
        <v/>
      </c>
      <c r="D39" s="124" t="str">
        <f>IF(B39&gt;0,INDEX('Voeten- extra doelen'!$A$1:$F$28,$B39-1,3),"")</f>
        <v/>
      </c>
      <c r="E39" s="124"/>
      <c r="F39" s="124"/>
      <c r="G39" s="233"/>
      <c r="H39" s="199"/>
      <c r="I39" s="201"/>
      <c r="J39" s="201"/>
      <c r="K39" s="275"/>
      <c r="L39" s="194"/>
      <c r="M39" s="234"/>
    </row>
    <row r="40" spans="1:13" ht="45" customHeight="1" thickBot="1">
      <c r="A40" s="146"/>
      <c r="B40" s="174"/>
      <c r="C40" s="175"/>
      <c r="D40" s="36" t="str">
        <f>IF($B39&gt;0,INDEX('Voeten- extra doelen'!$A$1:$F$28,$B39,3),"")</f>
        <v/>
      </c>
      <c r="E40" s="36" t="str">
        <f>IF($B39&gt;0,INDEX('Voeten- extra doelen'!$A$1:$F$28,$B39,4),"")</f>
        <v/>
      </c>
      <c r="F40" s="36" t="str">
        <f>IF($B39&gt;0,INDEX('Voeten- extra doelen'!$A$1:$F$28,$B39,5),"")</f>
        <v/>
      </c>
      <c r="G40" s="37" t="str">
        <f>IF($B39&gt;0,INDEX('Voeten- extra doelen'!$A$1:$F$28,$B39,6),"")</f>
        <v/>
      </c>
      <c r="H40" s="206"/>
      <c r="I40" s="207"/>
      <c r="J40" s="207"/>
      <c r="K40" s="276"/>
      <c r="L40" s="235"/>
      <c r="M40" s="236"/>
    </row>
  </sheetData>
  <sheetProtection algorithmName="SHA-512" hashValue="UAauIdHuixMZtXwcAnztIy9+DoA6Qr7ac5xaNaMeuJe0bIdzqSIZxCg7/1IZA32zLB7FuJvbgHRGCsCc1LhBRw==" saltValue="Fx8J/05YNRaU1beUc0Wpow==" spinCount="100000" sheet="1" objects="1" scenarios="1" selectLockedCells="1"/>
  <protectedRanges>
    <protectedRange algorithmName="SHA-512" hashValue="JGa06/nGCbafrPtR+Q86i/syAQsr9W8tu64+LKh5lbFfqGDbzw9hYczoDVmGLrvu9YV4QDOgoCMvQCUKnvOb+A==" saltValue="9wNitv1JkDHTz/wo9L4DeQ==" spinCount="100000" sqref="A5:G16" name="Bereik1_1"/>
    <protectedRange algorithmName="SHA-512" hashValue="JGa06/nGCbafrPtR+Q86i/syAQsr9W8tu64+LKh5lbFfqGDbzw9hYczoDVmGLrvu9YV4QDOgoCMvQCUKnvOb+A==" saltValue="9wNitv1JkDHTz/wo9L4DeQ==" spinCount="100000" sqref="A17:G40" name="Bereik1"/>
  </protectedRanges>
  <mergeCells count="160">
    <mergeCell ref="A1:D2"/>
    <mergeCell ref="L1:L3"/>
    <mergeCell ref="A3:C3"/>
    <mergeCell ref="D3:G3"/>
    <mergeCell ref="A4:C4"/>
    <mergeCell ref="C7:C8"/>
    <mergeCell ref="D7:G7"/>
    <mergeCell ref="H7:H8"/>
    <mergeCell ref="I7:I8"/>
    <mergeCell ref="J7:J8"/>
    <mergeCell ref="K7:K8"/>
    <mergeCell ref="L7:M8"/>
    <mergeCell ref="A5:A16"/>
    <mergeCell ref="B5:B6"/>
    <mergeCell ref="C5:C6"/>
    <mergeCell ref="D5:G5"/>
    <mergeCell ref="H5:H6"/>
    <mergeCell ref="I5:I6"/>
    <mergeCell ref="J5:J6"/>
    <mergeCell ref="B7:B8"/>
    <mergeCell ref="B11:B12"/>
    <mergeCell ref="C11:C12"/>
    <mergeCell ref="D11:G11"/>
    <mergeCell ref="H11:H12"/>
    <mergeCell ref="I11:I12"/>
    <mergeCell ref="J11:J12"/>
    <mergeCell ref="K9:K10"/>
    <mergeCell ref="L9:M10"/>
    <mergeCell ref="B9:B10"/>
    <mergeCell ref="C9:C10"/>
    <mergeCell ref="D9:G9"/>
    <mergeCell ref="H9:H10"/>
    <mergeCell ref="I9:I10"/>
    <mergeCell ref="J9:J10"/>
    <mergeCell ref="B15:B16"/>
    <mergeCell ref="C15:C16"/>
    <mergeCell ref="D15:G15"/>
    <mergeCell ref="H15:H16"/>
    <mergeCell ref="I15:I16"/>
    <mergeCell ref="J15:J16"/>
    <mergeCell ref="B13:B14"/>
    <mergeCell ref="C13:C14"/>
    <mergeCell ref="D13:G13"/>
    <mergeCell ref="H13:H14"/>
    <mergeCell ref="I13:I14"/>
    <mergeCell ref="J13:J14"/>
    <mergeCell ref="A17:A28"/>
    <mergeCell ref="B17:B18"/>
    <mergeCell ref="C17:C18"/>
    <mergeCell ref="D17:G17"/>
    <mergeCell ref="H17:H18"/>
    <mergeCell ref="I17:I18"/>
    <mergeCell ref="B21:B22"/>
    <mergeCell ref="C21:C22"/>
    <mergeCell ref="D21:G21"/>
    <mergeCell ref="H21:H22"/>
    <mergeCell ref="I21:I22"/>
    <mergeCell ref="B27:B28"/>
    <mergeCell ref="C27:C28"/>
    <mergeCell ref="D27:G27"/>
    <mergeCell ref="H27:H28"/>
    <mergeCell ref="I27:I28"/>
    <mergeCell ref="J21:J22"/>
    <mergeCell ref="B23:B24"/>
    <mergeCell ref="C23:C24"/>
    <mergeCell ref="D23:G23"/>
    <mergeCell ref="H23:H24"/>
    <mergeCell ref="I23:I24"/>
    <mergeCell ref="J23:J24"/>
    <mergeCell ref="J17:J18"/>
    <mergeCell ref="B19:B20"/>
    <mergeCell ref="C19:C20"/>
    <mergeCell ref="D19:G19"/>
    <mergeCell ref="H19:H20"/>
    <mergeCell ref="I19:I20"/>
    <mergeCell ref="J19:J20"/>
    <mergeCell ref="J27:J28"/>
    <mergeCell ref="K25:K26"/>
    <mergeCell ref="L25:M26"/>
    <mergeCell ref="B25:B26"/>
    <mergeCell ref="C25:C26"/>
    <mergeCell ref="D25:G25"/>
    <mergeCell ref="H25:H26"/>
    <mergeCell ref="I25:I26"/>
    <mergeCell ref="J25:J26"/>
    <mergeCell ref="J29:J30"/>
    <mergeCell ref="B31:B32"/>
    <mergeCell ref="C31:C32"/>
    <mergeCell ref="D31:G31"/>
    <mergeCell ref="H31:H32"/>
    <mergeCell ref="I31:I32"/>
    <mergeCell ref="J31:J32"/>
    <mergeCell ref="A29:A34"/>
    <mergeCell ref="B29:B30"/>
    <mergeCell ref="C29:C30"/>
    <mergeCell ref="D29:G29"/>
    <mergeCell ref="H29:H30"/>
    <mergeCell ref="I29:I30"/>
    <mergeCell ref="B33:B34"/>
    <mergeCell ref="C33:C34"/>
    <mergeCell ref="D33:G33"/>
    <mergeCell ref="H33:H34"/>
    <mergeCell ref="I33:I34"/>
    <mergeCell ref="J33:J34"/>
    <mergeCell ref="A35:A40"/>
    <mergeCell ref="B35:B36"/>
    <mergeCell ref="C35:C36"/>
    <mergeCell ref="D35:G35"/>
    <mergeCell ref="H35:H36"/>
    <mergeCell ref="I35:I36"/>
    <mergeCell ref="J35:J36"/>
    <mergeCell ref="B39:B40"/>
    <mergeCell ref="C39:C40"/>
    <mergeCell ref="D39:G39"/>
    <mergeCell ref="H39:H40"/>
    <mergeCell ref="I39:I40"/>
    <mergeCell ref="J39:J40"/>
    <mergeCell ref="B37:B38"/>
    <mergeCell ref="C37:C38"/>
    <mergeCell ref="D37:G37"/>
    <mergeCell ref="H37:H38"/>
    <mergeCell ref="I37:I38"/>
    <mergeCell ref="J37:J38"/>
    <mergeCell ref="H1:K1"/>
    <mergeCell ref="M1:M3"/>
    <mergeCell ref="H2:H3"/>
    <mergeCell ref="I2:I3"/>
    <mergeCell ref="J2:J3"/>
    <mergeCell ref="K2:K4"/>
    <mergeCell ref="L4:M4"/>
    <mergeCell ref="K5:K6"/>
    <mergeCell ref="L5:M6"/>
    <mergeCell ref="L17:M18"/>
    <mergeCell ref="K19:K20"/>
    <mergeCell ref="L19:M20"/>
    <mergeCell ref="K21:K22"/>
    <mergeCell ref="L21:M22"/>
    <mergeCell ref="K23:K24"/>
    <mergeCell ref="L23:M24"/>
    <mergeCell ref="K11:K12"/>
    <mergeCell ref="L11:M12"/>
    <mergeCell ref="K13:K14"/>
    <mergeCell ref="L13:M14"/>
    <mergeCell ref="K15:K16"/>
    <mergeCell ref="L15:M16"/>
    <mergeCell ref="K17:K18"/>
    <mergeCell ref="K39:K40"/>
    <mergeCell ref="L39:M40"/>
    <mergeCell ref="K33:K34"/>
    <mergeCell ref="L33:M34"/>
    <mergeCell ref="K35:K36"/>
    <mergeCell ref="L35:M36"/>
    <mergeCell ref="K37:K38"/>
    <mergeCell ref="L37:M38"/>
    <mergeCell ref="K27:K28"/>
    <mergeCell ref="L27:M28"/>
    <mergeCell ref="K29:K30"/>
    <mergeCell ref="L29:M30"/>
    <mergeCell ref="K31:K32"/>
    <mergeCell ref="L31:M32"/>
  </mergeCells>
  <dataValidations count="1">
    <dataValidation type="list" allowBlank="1" showInputMessage="1" showErrorMessage="1" sqref="H5:J40">
      <formula1>$O$2:$O$6</formula1>
    </dataValidation>
  </dataValidations>
  <pageMargins left="0.7" right="0.7" top="0.75" bottom="0.75" header="0.3" footer="0.3"/>
  <pageSetup paperSize="9" scale="42" orientation="landscape" r:id="rId1"/>
  <drawing r:id="rId2"/>
</worksheet>
</file>

<file path=xl/worksheets/sheet8.xml><?xml version="1.0" encoding="utf-8"?>
<worksheet xmlns="http://schemas.openxmlformats.org/spreadsheetml/2006/main" xmlns:r="http://schemas.openxmlformats.org/officeDocument/2006/relationships">
  <sheetPr>
    <pageSetUpPr fitToPage="1"/>
  </sheetPr>
  <dimension ref="A1:Q41"/>
  <sheetViews>
    <sheetView zoomScale="80" zoomScaleNormal="80" workbookViewId="0">
      <selection activeCell="A4" sqref="A4:C4"/>
    </sheetView>
  </sheetViews>
  <sheetFormatPr defaultRowHeight="15"/>
  <cols>
    <col min="1" max="1" width="4.7109375" style="1" customWidth="1"/>
    <col min="2" max="2" width="8.7109375" style="1" hidden="1" customWidth="1"/>
    <col min="3" max="3" width="4.7109375" style="1" customWidth="1"/>
    <col min="4" max="4" width="45.7109375" style="2" customWidth="1"/>
    <col min="5" max="7" width="45.7109375" style="1" customWidth="1"/>
    <col min="8" max="12" width="5.7109375" style="1" customWidth="1"/>
    <col min="13" max="13" width="5.7109375" style="1" hidden="1" customWidth="1"/>
    <col min="14" max="14" width="87.7109375" style="1" customWidth="1"/>
    <col min="15" max="15" width="27" style="1" customWidth="1"/>
    <col min="16" max="16" width="9.140625" style="1"/>
    <col min="17" max="17" width="20" style="2" hidden="1" customWidth="1"/>
    <col min="18" max="16384" width="9.140625" style="1"/>
  </cols>
  <sheetData>
    <row r="1" spans="1:17" ht="20.100000000000001" customHeight="1" thickBot="1">
      <c r="A1" s="254" t="s">
        <v>355</v>
      </c>
      <c r="B1" s="255"/>
      <c r="C1" s="255"/>
      <c r="D1" s="255"/>
      <c r="E1" s="18" t="s">
        <v>334</v>
      </c>
      <c r="F1" s="18" t="s">
        <v>335</v>
      </c>
      <c r="G1" s="18" t="s">
        <v>336</v>
      </c>
      <c r="H1" s="283" t="s">
        <v>337</v>
      </c>
      <c r="I1" s="284"/>
      <c r="J1" s="284"/>
      <c r="K1" s="284"/>
      <c r="L1" s="285"/>
      <c r="M1" s="65"/>
      <c r="N1" s="251" t="s">
        <v>338</v>
      </c>
      <c r="O1" s="262"/>
      <c r="Q1" s="2" t="s">
        <v>339</v>
      </c>
    </row>
    <row r="2" spans="1:17" ht="20.100000000000001" customHeight="1" thickBot="1">
      <c r="A2" s="256"/>
      <c r="B2" s="257"/>
      <c r="C2" s="257"/>
      <c r="D2" s="257"/>
      <c r="E2" s="47"/>
      <c r="F2" s="47"/>
      <c r="G2" s="47"/>
      <c r="H2" s="266" t="s">
        <v>340</v>
      </c>
      <c r="I2" s="268" t="s">
        <v>341</v>
      </c>
      <c r="J2" s="306" t="s">
        <v>342</v>
      </c>
      <c r="K2" s="308" t="s">
        <v>356</v>
      </c>
      <c r="L2" s="245" t="s">
        <v>357</v>
      </c>
      <c r="M2" s="245" t="s">
        <v>358</v>
      </c>
      <c r="N2" s="252"/>
      <c r="O2" s="263"/>
      <c r="Q2" s="2">
        <f>D4</f>
        <v>2</v>
      </c>
    </row>
    <row r="3" spans="1:17" ht="23.25" customHeight="1" thickBot="1">
      <c r="A3" s="222" t="s">
        <v>343</v>
      </c>
      <c r="B3" s="223"/>
      <c r="C3" s="224"/>
      <c r="D3" s="222" t="s">
        <v>344</v>
      </c>
      <c r="E3" s="258"/>
      <c r="F3" s="258"/>
      <c r="G3" s="259"/>
      <c r="H3" s="267"/>
      <c r="I3" s="269"/>
      <c r="J3" s="307"/>
      <c r="K3" s="309"/>
      <c r="L3" s="246"/>
      <c r="M3" s="246"/>
      <c r="N3" s="253"/>
      <c r="O3" s="264"/>
      <c r="Q3" s="2">
        <f>E4</f>
        <v>4</v>
      </c>
    </row>
    <row r="4" spans="1:17" ht="26.25" customHeight="1" thickBot="1">
      <c r="A4" s="226">
        <v>1</v>
      </c>
      <c r="B4" s="227"/>
      <c r="C4" s="227"/>
      <c r="D4" s="19">
        <v>2</v>
      </c>
      <c r="E4" s="20">
        <v>4</v>
      </c>
      <c r="F4" s="20">
        <v>6</v>
      </c>
      <c r="G4" s="21">
        <v>10</v>
      </c>
      <c r="H4" s="48">
        <v>0.3</v>
      </c>
      <c r="I4" s="49">
        <v>0.5</v>
      </c>
      <c r="J4" s="50">
        <v>0.2</v>
      </c>
      <c r="K4" s="310"/>
      <c r="L4" s="247"/>
      <c r="M4" s="247"/>
      <c r="N4" s="260" t="s">
        <v>349</v>
      </c>
      <c r="O4" s="261"/>
      <c r="Q4" s="2">
        <f>F4</f>
        <v>6</v>
      </c>
    </row>
    <row r="5" spans="1:17" ht="15" customHeight="1">
      <c r="A5" s="188" t="s">
        <v>20</v>
      </c>
      <c r="B5" s="228">
        <f>INDEX('STEM doelen'!$P$99:$AS$104,1,$A$4)</f>
        <v>4</v>
      </c>
      <c r="C5" s="225" t="str">
        <f>IF(B5&gt;0,INDEX('STEM doelen'!$A$1:$F$97,B5-1,2),"")</f>
        <v>1.1</v>
      </c>
      <c r="D5" s="191" t="str">
        <f>IF(B5&gt;0,INDEX('STEM doelen'!$A$1:$F$97,B5-1,3),"")</f>
        <v>Verbanden kunnen leggen tussen wetenschappen, wiskunde en techniek</v>
      </c>
      <c r="E5" s="191"/>
      <c r="F5" s="191"/>
      <c r="G5" s="192"/>
      <c r="H5" s="193">
        <v>4</v>
      </c>
      <c r="I5" s="195">
        <v>10</v>
      </c>
      <c r="J5" s="197">
        <v>2</v>
      </c>
      <c r="K5" s="274">
        <f>IF(H5*I5*J5&gt;0,H5*$H$4+I5*$I$4+J5*$J$4,"")</f>
        <v>6.6000000000000005</v>
      </c>
      <c r="L5" s="292">
        <v>10</v>
      </c>
      <c r="M5" s="301">
        <f>IF(K5="",0,K5*L5/$G$4)</f>
        <v>6.6</v>
      </c>
      <c r="N5" s="237"/>
      <c r="O5" s="238"/>
      <c r="Q5" s="2">
        <f>G4</f>
        <v>10</v>
      </c>
    </row>
    <row r="6" spans="1:17" ht="45" customHeight="1">
      <c r="A6" s="189"/>
      <c r="B6" s="204"/>
      <c r="C6" s="205"/>
      <c r="D6" s="22" t="str">
        <f>IF(B5&gt;0,INDEX('STEM doelen'!$A$1:$F$97,B5,3),"")</f>
        <v>Wat geleerd is in wiskunde, wetenschap en techniek wordt niet gebruikt in het STEM project.</v>
      </c>
      <c r="E6" s="22" t="str">
        <f>IF(B5&gt;0,INDEX('STEM doelen'!$A$1:$F$97,B5,4),"")</f>
        <v xml:space="preserve"> </v>
      </c>
      <c r="F6" s="22" t="str">
        <f>IF(B5&gt;0,INDEX('STEM doelen'!$A$1:$F$97,B5,5),"")</f>
        <v>Wat geleerd is in wiskunde, wetenschap en techniek wordt met hulp gebruikt in het STEM project.</v>
      </c>
      <c r="G6" s="23" t="str">
        <f>IF(B5&gt;0,INDEX('STEM doelen'!$A$1:$F$97,B5,6),"")</f>
        <v>Wat geleerd is in wiskunde, wetenschap en techniek wordt spontaan gebruikt in het STEM project.</v>
      </c>
      <c r="H6" s="194"/>
      <c r="I6" s="196"/>
      <c r="J6" s="198"/>
      <c r="K6" s="272"/>
      <c r="L6" s="293"/>
      <c r="M6" s="302"/>
      <c r="N6" s="194"/>
      <c r="O6" s="234"/>
    </row>
    <row r="7" spans="1:17" ht="15" customHeight="1">
      <c r="A7" s="189"/>
      <c r="B7" s="203">
        <f>INDEX('STEM doelen'!$P$99:$AS$104,2,$A$4)</f>
        <v>24</v>
      </c>
      <c r="C7" s="205" t="str">
        <f>IF(B7&gt;0,INDEX('STEM doelen'!$A$1:$F$97,B7-1,2),"")</f>
        <v>3.4</v>
      </c>
      <c r="D7" s="78" t="str">
        <f>IF(B7&gt;0,INDEX('STEM doelen'!$A$1:$F$97,B7-1,3),"")</f>
        <v>Onderzoeksvaardigheden : onderzoeken</v>
      </c>
      <c r="E7" s="78"/>
      <c r="F7" s="78"/>
      <c r="G7" s="79"/>
      <c r="H7" s="199">
        <v>2</v>
      </c>
      <c r="I7" s="201">
        <v>4</v>
      </c>
      <c r="J7" s="202">
        <v>4</v>
      </c>
      <c r="K7" s="271">
        <f t="shared" ref="K7" si="0">IF(H7*I7*J7&gt;0,H7*$H$4+I7*$I$4+J7*$J$4,"")</f>
        <v>3.4000000000000004</v>
      </c>
      <c r="L7" s="290">
        <v>10</v>
      </c>
      <c r="M7" s="303">
        <f t="shared" ref="M7" si="1">IF(K7="",0,K7*L7/$G$4)</f>
        <v>3.4</v>
      </c>
      <c r="N7" s="194"/>
      <c r="O7" s="234"/>
    </row>
    <row r="8" spans="1:17" ht="45" customHeight="1">
      <c r="A8" s="189"/>
      <c r="B8" s="204"/>
      <c r="C8" s="205"/>
      <c r="D8" s="22" t="str">
        <f>IF(B7&gt;0,INDEX('STEM doelen'!$A$1:$F$97,B7,3),"")</f>
        <v>Een uitvoeringsplan bij een klein onderzoek opstellen en uitvoeren lukt zelden.</v>
      </c>
      <c r="E8" s="22" t="str">
        <f>IF(B7&gt;0,INDEX('STEM doelen'!$A$1:$F$97,B7,4),"")</f>
        <v xml:space="preserve"> </v>
      </c>
      <c r="F8" s="22" t="str">
        <f>IF(B7&gt;0,INDEX('STEM doelen'!$A$1:$F$97,B7,5),"")</f>
        <v>Een uitvoeringsplan bij een klein onderzoek opstellen en uitvoeren lukt met hulp.</v>
      </c>
      <c r="G8" s="23" t="str">
        <f>IF(B7&gt;0,INDEX('STEM doelen'!$A$1:$F$97,B7,6),"")</f>
        <v>Een uitvoeringsplan bij een klein onderzoek zelfstandig opstellen en uitvoeren lukt.</v>
      </c>
      <c r="H8" s="200"/>
      <c r="I8" s="195"/>
      <c r="J8" s="197"/>
      <c r="K8" s="272"/>
      <c r="L8" s="292"/>
      <c r="M8" s="304"/>
      <c r="N8" s="194"/>
      <c r="O8" s="234"/>
    </row>
    <row r="9" spans="1:17" ht="15" customHeight="1">
      <c r="A9" s="189"/>
      <c r="B9" s="203">
        <f>INDEX('STEM doelen'!$P$99:$AS$104,3,$A$4)</f>
        <v>28</v>
      </c>
      <c r="C9" s="205" t="str">
        <f>IF(B9&gt;0,INDEX('STEM doelen'!$A$1:$F$97,B9-1,2),"")</f>
        <v>3.6</v>
      </c>
      <c r="D9" s="78" t="str">
        <f>IF(B9&gt;0,INDEX('STEM doelen'!$A$1:$F$97,B9-1,3),"")</f>
        <v>Onderzoeksvaardigheden : het vinden van een mogelijke verklaring voor een verschijnsel.</v>
      </c>
      <c r="E9" s="78"/>
      <c r="F9" s="78"/>
      <c r="G9" s="79"/>
      <c r="H9" s="199">
        <v>10</v>
      </c>
      <c r="I9" s="201">
        <v>10</v>
      </c>
      <c r="J9" s="202">
        <v>4</v>
      </c>
      <c r="K9" s="271">
        <f t="shared" ref="K9" si="2">IF(H9*I9*J9&gt;0,H9*$H$4+I9*$I$4+J9*$J$4,"")</f>
        <v>8.8000000000000007</v>
      </c>
      <c r="L9" s="290">
        <v>80</v>
      </c>
      <c r="M9" s="303">
        <f t="shared" ref="M9" si="3">IF(K9="",0,K9*L9/$G$4)</f>
        <v>70.400000000000006</v>
      </c>
      <c r="N9" s="194"/>
      <c r="O9" s="234"/>
    </row>
    <row r="10" spans="1:17" ht="45" customHeight="1">
      <c r="A10" s="189"/>
      <c r="B10" s="204"/>
      <c r="C10" s="205"/>
      <c r="D10" s="22" t="str">
        <f>IF(B9&gt;0,INDEX('STEM doelen'!$A$1:$F$97,B9,3),"")</f>
        <v>Het vinden van een mogelijke verklaring van een verschijnsel lukt zelden.</v>
      </c>
      <c r="E10" s="22" t="str">
        <f>IF(B9&gt;0,INDEX('STEM doelen'!$A$1:$F$97,B9,4),"")</f>
        <v>Het vinden van een mogelijke verklaring van een verschijnsel lukt met hulp.</v>
      </c>
      <c r="F10" s="22" t="str">
        <f>IF(B9&gt;0,INDEX('STEM doelen'!$A$1:$F$97,B9,5),"")</f>
        <v>Het vinden van een mogelijke verklaring van een verschijnsel lukt met geraadpleegde hulpbronnen.</v>
      </c>
      <c r="G10" s="23" t="str">
        <f>IF(B9&gt;0,INDEX('STEM doelen'!$A$1:$F$97,B9,6),"")</f>
        <v>Het vinden van een mogelijke verklaring van een verschijnsel lukt zelfstandig.</v>
      </c>
      <c r="H10" s="200"/>
      <c r="I10" s="195"/>
      <c r="J10" s="197"/>
      <c r="K10" s="272"/>
      <c r="L10" s="292"/>
      <c r="M10" s="304"/>
      <c r="N10" s="194"/>
      <c r="O10" s="234"/>
    </row>
    <row r="11" spans="1:17" ht="15" customHeight="1">
      <c r="A11" s="189"/>
      <c r="B11" s="203">
        <f>INDEX('STEM doelen'!$P$99:$AS$104,4,$A$4)</f>
        <v>0</v>
      </c>
      <c r="C11" s="205" t="str">
        <f>IF(B11&gt;0,INDEX('STEM doelen'!$A$1:$F$97,B11-1,2),"")</f>
        <v/>
      </c>
      <c r="D11" s="78" t="str">
        <f>IF(B11&gt;0,INDEX('STEM doelen'!$A$1:$F$97,B11-1,3),"")</f>
        <v/>
      </c>
      <c r="E11" s="78"/>
      <c r="F11" s="78"/>
      <c r="G11" s="79"/>
      <c r="H11" s="199"/>
      <c r="I11" s="201"/>
      <c r="J11" s="202"/>
      <c r="K11" s="271" t="str">
        <f t="shared" ref="K11" si="4">IF(H11*I11*J11&gt;0,H11*$H$4+I11*$I$4+J11*$J$4,"")</f>
        <v/>
      </c>
      <c r="L11" s="290"/>
      <c r="M11" s="303">
        <f t="shared" ref="M11" si="5">IF(K11="",0,K11*L11/$G$4)</f>
        <v>0</v>
      </c>
      <c r="N11" s="194"/>
      <c r="O11" s="234"/>
    </row>
    <row r="12" spans="1:17" ht="45" customHeight="1">
      <c r="A12" s="189"/>
      <c r="B12" s="204"/>
      <c r="C12" s="205"/>
      <c r="D12" s="22" t="str">
        <f>IF(B11&gt;0,INDEX('STEM doelen'!$A$1:$F$97,B11,3),"")</f>
        <v/>
      </c>
      <c r="E12" s="22" t="str">
        <f>IF(B11&gt;0,INDEX('STEM doelen'!$A$1:$F$97,B11,4),"")</f>
        <v/>
      </c>
      <c r="F12" s="22" t="str">
        <f>IF(B11&gt;0,INDEX('STEM doelen'!$A$1:$F$97,B11,5),"")</f>
        <v/>
      </c>
      <c r="G12" s="23" t="str">
        <f>IF(B11&gt;0,INDEX('STEM doelen'!$A$1:$F$97,B11,6),"")</f>
        <v/>
      </c>
      <c r="H12" s="200"/>
      <c r="I12" s="195"/>
      <c r="J12" s="197"/>
      <c r="K12" s="272"/>
      <c r="L12" s="292"/>
      <c r="M12" s="304"/>
      <c r="N12" s="194"/>
      <c r="O12" s="234"/>
    </row>
    <row r="13" spans="1:17" ht="15" customHeight="1">
      <c r="A13" s="189"/>
      <c r="B13" s="203">
        <f>INDEX('STEM doelen'!$P$99:$AS$104,5,$A$4)</f>
        <v>0</v>
      </c>
      <c r="C13" s="205" t="str">
        <f>IF(B13&gt;0,INDEX('STEM doelen'!$A$1:$F$97,B13-1,2),"")</f>
        <v/>
      </c>
      <c r="D13" s="78" t="str">
        <f>IF(B13&gt;0,INDEX('STEM doelen'!$A$1:$F$97,B13-1,3),"")</f>
        <v/>
      </c>
      <c r="E13" s="78"/>
      <c r="F13" s="78"/>
      <c r="G13" s="79"/>
      <c r="H13" s="199"/>
      <c r="I13" s="201"/>
      <c r="J13" s="202"/>
      <c r="K13" s="271" t="str">
        <f t="shared" ref="K13" si="6">IF(H13*I13*J13&gt;0,H13*$H$4+I13*$I$4+J13*$J$4,"")</f>
        <v/>
      </c>
      <c r="L13" s="290"/>
      <c r="M13" s="303">
        <f t="shared" ref="M13" si="7">IF(K13="",0,K13*L13/$G$4)</f>
        <v>0</v>
      </c>
      <c r="N13" s="194"/>
      <c r="O13" s="234"/>
    </row>
    <row r="14" spans="1:17" ht="45" customHeight="1">
      <c r="A14" s="189"/>
      <c r="B14" s="204"/>
      <c r="C14" s="205"/>
      <c r="D14" s="22" t="str">
        <f>IF(B13&gt;0,INDEX('STEM doelen'!$A$1:$F$97,B13,3),"")</f>
        <v/>
      </c>
      <c r="E14" s="22" t="str">
        <f>IF(B13&gt;0,INDEX('STEM doelen'!$A$1:$F$97,B13,4),"")</f>
        <v/>
      </c>
      <c r="F14" s="22" t="str">
        <f>IF(B13&gt;0,INDEX('STEM doelen'!$A$1:$F$97,B13,5),"")</f>
        <v/>
      </c>
      <c r="G14" s="23" t="str">
        <f>IF(B13&gt;0,INDEX('STEM doelen'!$A$1:$F$97,B13,6),"")</f>
        <v/>
      </c>
      <c r="H14" s="200"/>
      <c r="I14" s="195"/>
      <c r="J14" s="197"/>
      <c r="K14" s="272"/>
      <c r="L14" s="292"/>
      <c r="M14" s="304"/>
      <c r="N14" s="194"/>
      <c r="O14" s="234"/>
    </row>
    <row r="15" spans="1:17" ht="15" customHeight="1">
      <c r="A15" s="189"/>
      <c r="B15" s="203">
        <f>INDEX('STEM doelen'!$P$99:$AS$104,6,$A$4)</f>
        <v>0</v>
      </c>
      <c r="C15" s="205" t="str">
        <f>IF(B15&gt;0,INDEX('STEM doelen'!$A$1:$F$97,B15-1,2),"")</f>
        <v/>
      </c>
      <c r="D15" s="78" t="str">
        <f>IF(B15&gt;0,INDEX('STEM doelen'!$A$1:$F$97,B15-1,3),"")</f>
        <v/>
      </c>
      <c r="E15" s="78"/>
      <c r="F15" s="78"/>
      <c r="G15" s="79"/>
      <c r="H15" s="199"/>
      <c r="I15" s="201"/>
      <c r="J15" s="202"/>
      <c r="K15" s="271" t="str">
        <f t="shared" ref="K15" si="8">IF(H15*I15*J15&gt;0,H15*$H$4+I15*$I$4+J15*$J$4,"")</f>
        <v/>
      </c>
      <c r="L15" s="290"/>
      <c r="M15" s="303">
        <f t="shared" ref="M15" si="9">IF(K15="",0,K15*L15/$G$4)</f>
        <v>0</v>
      </c>
      <c r="N15" s="194"/>
      <c r="O15" s="234"/>
    </row>
    <row r="16" spans="1:17" ht="45" customHeight="1" thickBot="1">
      <c r="A16" s="190"/>
      <c r="B16" s="213"/>
      <c r="C16" s="212"/>
      <c r="D16" s="24" t="str">
        <f>IF(B15&gt;0,INDEX('STEM doelen'!$A$1:$F$97,B15,3),"")</f>
        <v/>
      </c>
      <c r="E16" s="24" t="str">
        <f>IF(B15&gt;0,INDEX('STEM doelen'!$A$1:$F$97,B15,4),"")</f>
        <v/>
      </c>
      <c r="F16" s="24" t="str">
        <f>IF(B15&gt;0,INDEX('STEM doelen'!$A$1:$F$97,B15,5),"")</f>
        <v/>
      </c>
      <c r="G16" s="25" t="str">
        <f>IF(B15&gt;0,INDEX('STEM doelen'!$A$1:$F$97,B15,6),"")</f>
        <v/>
      </c>
      <c r="H16" s="206"/>
      <c r="I16" s="207"/>
      <c r="J16" s="208"/>
      <c r="K16" s="272"/>
      <c r="L16" s="291"/>
      <c r="M16" s="305"/>
      <c r="N16" s="235"/>
      <c r="O16" s="236"/>
    </row>
    <row r="17" spans="1:15" ht="15" customHeight="1">
      <c r="A17" s="248" t="s">
        <v>350</v>
      </c>
      <c r="B17" s="214">
        <f>INDEX('Geint lp doelen'!$Q$68:$AT$73,1,$A$4)</f>
        <v>4</v>
      </c>
      <c r="C17" s="217" t="str">
        <f>IF(B17&gt;0,INDEX('Geint lp doelen'!$A$1:$F$64,$B17-1,2),"")</f>
        <v>B25</v>
      </c>
      <c r="D17" s="209" t="str">
        <f>IF(B17&gt;0,INDEX('Geint lp doelen'!$A$1:$F$64,$B17-1,3),"")</f>
        <v xml:space="preserve">Uit experimenteel onderzoek en uit dagelijkse waarnemingen afleiden dat stoffen uitzetten of inkrimpen bij temperatuursverandering. </v>
      </c>
      <c r="E17" s="209"/>
      <c r="F17" s="209"/>
      <c r="G17" s="210"/>
      <c r="H17" s="219"/>
      <c r="I17" s="220"/>
      <c r="J17" s="270"/>
      <c r="K17" s="294" t="str">
        <f>IF(H17*I17*J17&gt;0,H17*$H$4+I17*$I$4+J17*$J$4,"")</f>
        <v/>
      </c>
      <c r="L17" s="288"/>
      <c r="M17" s="295">
        <f t="shared" ref="M17" si="10">IF(K17="",0,K17*L17/$G$4)</f>
        <v>0</v>
      </c>
      <c r="N17" s="237"/>
      <c r="O17" s="238"/>
    </row>
    <row r="18" spans="1:15" ht="45" customHeight="1">
      <c r="A18" s="249"/>
      <c r="B18" s="180"/>
      <c r="C18" s="181"/>
      <c r="D18" s="26" t="str">
        <f>IF($B17&gt;0,INDEX('Geint lp doelen'!$A$1:$F$64,$B17,3),"")</f>
        <v>Het waarnemen van krimpen en uitzetten lukt zelden.</v>
      </c>
      <c r="E18" s="26" t="str">
        <f>IF($B17&gt;0,INDEX('Geint lp doelen'!$A$1:$F$64,$B17,4),"")</f>
        <v>Het waarnemen van krimpen en uitzetten lukt met hulp.</v>
      </c>
      <c r="F18" s="26" t="str">
        <f>IF($B17&gt;0,INDEX('Geint lp doelen'!$A$1:$F$64,$B17,5),"")</f>
        <v>Het waarnemen van krimpen en uitzetten lukt zelfstandig.</v>
      </c>
      <c r="G18" s="27" t="str">
        <f>IF($B17&gt;0,INDEX('Geint lp doelen'!$A$1:$F$64,$B17,6),"")</f>
        <v>Het opzetten van een ondezoek om krimpen en uitzetten waar te nemen lukt zelfstandig.</v>
      </c>
      <c r="H18" s="200"/>
      <c r="I18" s="195"/>
      <c r="J18" s="197"/>
      <c r="K18" s="271"/>
      <c r="L18" s="289"/>
      <c r="M18" s="296"/>
      <c r="N18" s="194"/>
      <c r="O18" s="234"/>
    </row>
    <row r="19" spans="1:15" ht="15" customHeight="1">
      <c r="A19" s="249"/>
      <c r="B19" s="176">
        <f>INDEX('Geint lp doelen'!$Q$68:$AT$73,2,$A$4)</f>
        <v>24</v>
      </c>
      <c r="C19" s="178" t="str">
        <f>IF(B19&gt;0,INDEX('Geint lp doelen'!$A$1:$F$64,$B19-1,2),"")</f>
        <v>T11</v>
      </c>
      <c r="D19" s="119" t="str">
        <f>IF(B19&gt;0,INDEX('Geint lp doelen'!$A$1:$F$64,$B19-1,3),"")</f>
        <v>Technische systemen met verbindings- en bewerkingstechnieken verbeteren.</v>
      </c>
      <c r="E19" s="119"/>
      <c r="F19" s="119"/>
      <c r="G19" s="211"/>
      <c r="H19" s="199"/>
      <c r="I19" s="201"/>
      <c r="J19" s="202"/>
      <c r="K19" s="299" t="str">
        <f t="shared" ref="K19" si="11">IF(H19*I19*J19&gt;0,H19*$H$4+I19*$I$4+J19*$J$4,"")</f>
        <v/>
      </c>
      <c r="L19" s="281"/>
      <c r="M19" s="297">
        <f t="shared" ref="M19" si="12">IF(K19="",0,K19*L19/$G$4)</f>
        <v>0</v>
      </c>
      <c r="N19" s="194"/>
      <c r="O19" s="234"/>
    </row>
    <row r="20" spans="1:15" ht="45" customHeight="1">
      <c r="A20" s="249"/>
      <c r="B20" s="180"/>
      <c r="C20" s="181"/>
      <c r="D20" s="26" t="str">
        <f>IF($B19&gt;0,INDEX('Geint lp doelen'!$A$1:$F$64,$B19,3),"")</f>
        <v>Het (de-) monteren van onderdelen lukt zelden.</v>
      </c>
      <c r="E20" s="26" t="str">
        <f>IF($B19&gt;0,INDEX('Geint lp doelen'!$A$1:$F$64,$B19,4),"")</f>
        <v>Het (de-) monteren van onderdelen lukt met hulp.</v>
      </c>
      <c r="F20" s="26" t="str">
        <f>IF($B19&gt;0,INDEX('Geint lp doelen'!$A$1:$F$64,$B19,5),"")</f>
        <v>Het (de-) monteren van onderdelen lukt zelfstandig.</v>
      </c>
      <c r="G20" s="27" t="str">
        <f>IF($B19&gt;0,INDEX('Geint lp doelen'!$A$1:$F$64,$B19,6),"")</f>
        <v>Het (de-) monteren van onderdelen en de keuze van de hierbij nodige gereedschappen lukt zelfstandig.</v>
      </c>
      <c r="H20" s="200"/>
      <c r="I20" s="195"/>
      <c r="J20" s="197"/>
      <c r="K20" s="271"/>
      <c r="L20" s="289"/>
      <c r="M20" s="296"/>
      <c r="N20" s="194"/>
      <c r="O20" s="234"/>
    </row>
    <row r="21" spans="1:15" ht="15" customHeight="1">
      <c r="A21" s="249"/>
      <c r="B21" s="176">
        <f>INDEX('Geint lp doelen'!$Q$68:$AT$73,3,$A$4)</f>
        <v>44</v>
      </c>
      <c r="C21" s="178" t="str">
        <f>IF(B21&gt;0,INDEX('Geint lp doelen'!$A$1:$F$64,$B21-1,2),"")</f>
        <v>G5</v>
      </c>
      <c r="D21" s="119" t="str">
        <f>IF(B21&gt;0,INDEX('Geint lp doelen'!$A$1:$F$64,$B21-1,3),"")</f>
        <v xml:space="preserve">Gegeven tabellen, schema's, grafieken en diagrammen aflezen en interpreteren. </v>
      </c>
      <c r="E21" s="119"/>
      <c r="F21" s="119"/>
      <c r="G21" s="211"/>
      <c r="H21" s="199"/>
      <c r="I21" s="201"/>
      <c r="J21" s="202"/>
      <c r="K21" s="299" t="str">
        <f t="shared" ref="K21" si="13">IF(H21*I21*J21&gt;0,H21*$H$4+I21*$I$4+J21*$J$4,"")</f>
        <v/>
      </c>
      <c r="L21" s="281"/>
      <c r="M21" s="297">
        <f t="shared" ref="M21" si="14">IF(K21="",0,K21*L21/$G$4)</f>
        <v>0</v>
      </c>
      <c r="N21" s="194"/>
      <c r="O21" s="234"/>
    </row>
    <row r="22" spans="1:15" ht="45" customHeight="1">
      <c r="A22" s="249"/>
      <c r="B22" s="180"/>
      <c r="C22" s="181"/>
      <c r="D22" s="26" t="str">
        <f>IF($B21&gt;0,INDEX('Geint lp doelen'!$A$1:$F$64,$B21,3),"")</f>
        <v xml:space="preserve">Het aflezen van getalwaarden uit tabel, grafiek of staafdiagram en ze in hun context interpreteren lukt zelden. </v>
      </c>
      <c r="E22" s="26" t="str">
        <f>IF($B21&gt;0,INDEX('Geint lp doelen'!$A$1:$F$64,$B21,4),"")</f>
        <v xml:space="preserve">Het aflezen van getalwaarden uit tabel, grafiek of staafdiagram en ze in hun context interpreteren lukt zelfstandig. </v>
      </c>
      <c r="F22" s="26" t="str">
        <f>IF($B21&gt;0,INDEX('Geint lp doelen'!$A$1:$F$64,$B21,5),"")</f>
        <v xml:space="preserve">Het beantwoorden van vragen in verband met gegeven tabellen, schema’s, grafieken en diagrammen lukt zelfstandig. </v>
      </c>
      <c r="G22" s="27" t="str">
        <f>IF($B21&gt;0,INDEX('Geint lp doelen'!$A$1:$F$64,$B21,6),"")</f>
        <v xml:space="preserve">Het stellen van vragen en die beantwoord- en over gegeven tabellen, schema’s, grafieken en diagrammen lukt zelfstandig.  </v>
      </c>
      <c r="H22" s="200"/>
      <c r="I22" s="195"/>
      <c r="J22" s="197"/>
      <c r="K22" s="271"/>
      <c r="L22" s="289"/>
      <c r="M22" s="296"/>
      <c r="N22" s="194"/>
      <c r="O22" s="234"/>
    </row>
    <row r="23" spans="1:15" ht="15" customHeight="1">
      <c r="A23" s="249"/>
      <c r="B23" s="176">
        <f>INDEX('Geint lp doelen'!$Q$68:$AT$73,4,$A$4)</f>
        <v>0</v>
      </c>
      <c r="C23" s="178" t="str">
        <f>IF(B23&gt;0,INDEX('Geint lp doelen'!$A$1:$F$64,$B23-1,2),"")</f>
        <v/>
      </c>
      <c r="D23" s="119" t="str">
        <f>IF(B23&gt;0,INDEX('Geint lp doelen'!$A$1:$F$64,$B23-1,3),"")</f>
        <v/>
      </c>
      <c r="E23" s="119"/>
      <c r="F23" s="119"/>
      <c r="G23" s="211"/>
      <c r="H23" s="199"/>
      <c r="I23" s="201"/>
      <c r="J23" s="202"/>
      <c r="K23" s="299" t="str">
        <f t="shared" ref="K23" si="15">IF(H23*I23*J23&gt;0,H23*$H$4+I23*$I$4+J23*$J$4,"")</f>
        <v/>
      </c>
      <c r="L23" s="281"/>
      <c r="M23" s="297">
        <f t="shared" ref="M23" si="16">IF(K23="",0,K23*L23/$G$4)</f>
        <v>0</v>
      </c>
      <c r="N23" s="194"/>
      <c r="O23" s="234"/>
    </row>
    <row r="24" spans="1:15" ht="45" customHeight="1">
      <c r="A24" s="249"/>
      <c r="B24" s="180"/>
      <c r="C24" s="181"/>
      <c r="D24" s="26" t="str">
        <f>IF($B23&gt;0,INDEX('Geint lp doelen'!$A$1:$F$64,$B23,3),"")</f>
        <v/>
      </c>
      <c r="E24" s="26" t="str">
        <f>IF($B23&gt;0,INDEX('Geint lp doelen'!$A$1:$F$64,$B23,4),"")</f>
        <v/>
      </c>
      <c r="F24" s="26" t="str">
        <f>IF($B23&gt;0,INDEX('Geint lp doelen'!$A$1:$F$64,$B23,5),"")</f>
        <v/>
      </c>
      <c r="G24" s="27" t="str">
        <f>IF($B23&gt;0,INDEX('Geint lp doelen'!$A$1:$F$64,$B23,6),"")</f>
        <v/>
      </c>
      <c r="H24" s="200"/>
      <c r="I24" s="195"/>
      <c r="J24" s="197"/>
      <c r="K24" s="271"/>
      <c r="L24" s="289"/>
      <c r="M24" s="296"/>
      <c r="N24" s="194"/>
      <c r="O24" s="234"/>
    </row>
    <row r="25" spans="1:15" ht="15" customHeight="1">
      <c r="A25" s="249"/>
      <c r="B25" s="176">
        <f>INDEX('Geint lp doelen'!$Q$68:$AT$73,5,$A$4)</f>
        <v>0</v>
      </c>
      <c r="C25" s="178" t="str">
        <f>IF(B25&gt;0,INDEX('Geint lp doelen'!$A$1:$F$64,$B25-1,2),"")</f>
        <v/>
      </c>
      <c r="D25" s="119" t="str">
        <f>IF(B25&gt;0,INDEX('Geint lp doelen'!$A$1:$F$64,$B25-1,3),"")</f>
        <v/>
      </c>
      <c r="E25" s="119"/>
      <c r="F25" s="119"/>
      <c r="G25" s="211"/>
      <c r="H25" s="199"/>
      <c r="I25" s="201"/>
      <c r="J25" s="202"/>
      <c r="K25" s="299" t="str">
        <f t="shared" ref="K25" si="17">IF(H25*I25*J25&gt;0,H25*$H$4+I25*$I$4+J25*$J$4,"")</f>
        <v/>
      </c>
      <c r="L25" s="281"/>
      <c r="M25" s="297">
        <f t="shared" ref="M25" si="18">IF(K25="",0,K25*L25/$G$4)</f>
        <v>0</v>
      </c>
      <c r="N25" s="194"/>
      <c r="O25" s="234"/>
    </row>
    <row r="26" spans="1:15" ht="45" customHeight="1">
      <c r="A26" s="249"/>
      <c r="B26" s="180"/>
      <c r="C26" s="181"/>
      <c r="D26" s="26" t="str">
        <f>IF($B25&gt;0,INDEX('Geint lp doelen'!$A$1:$F$64,$B25,3),"")</f>
        <v/>
      </c>
      <c r="E26" s="26" t="str">
        <f>IF($B25&gt;0,INDEX('Geint lp doelen'!$A$1:$F$64,$B25,4),"")</f>
        <v/>
      </c>
      <c r="F26" s="26" t="str">
        <f>IF($B25&gt;0,INDEX('Geint lp doelen'!$A$1:$F$64,$B25,5),"")</f>
        <v/>
      </c>
      <c r="G26" s="27" t="str">
        <f>IF($B25&gt;0,INDEX('Geint lp doelen'!$A$1:$F$64,$B25,6),"")</f>
        <v/>
      </c>
      <c r="H26" s="200"/>
      <c r="I26" s="195"/>
      <c r="J26" s="197"/>
      <c r="K26" s="271"/>
      <c r="L26" s="289"/>
      <c r="M26" s="296"/>
      <c r="N26" s="194"/>
      <c r="O26" s="234"/>
    </row>
    <row r="27" spans="1:15" ht="15" customHeight="1">
      <c r="A27" s="249"/>
      <c r="B27" s="176">
        <f>INDEX('Geint lp doelen'!$Q$68:$AT$73,6,$A$4)</f>
        <v>0</v>
      </c>
      <c r="C27" s="178" t="str">
        <f>IF(B27&gt;0,INDEX('Geint lp doelen'!$A$1:$F$64,$B27-1,2),"")</f>
        <v/>
      </c>
      <c r="D27" s="119" t="str">
        <f>IF(B27&gt;0,INDEX('Geint lp doelen'!$A$1:$F$64,$B27-1,3),"")</f>
        <v/>
      </c>
      <c r="E27" s="119"/>
      <c r="F27" s="119"/>
      <c r="G27" s="211"/>
      <c r="H27" s="199"/>
      <c r="I27" s="201"/>
      <c r="J27" s="202"/>
      <c r="K27" s="299" t="str">
        <f t="shared" ref="K27" si="19">IF(H27*I27*J27&gt;0,H27*$H$4+I27*$I$4+J27*$J$4,"")</f>
        <v/>
      </c>
      <c r="L27" s="281"/>
      <c r="M27" s="297">
        <f t="shared" ref="M27" si="20">IF(K27="",0,K27*L27/$G$4)</f>
        <v>0</v>
      </c>
      <c r="N27" s="194"/>
      <c r="O27" s="234"/>
    </row>
    <row r="28" spans="1:15" ht="45" customHeight="1" thickBot="1">
      <c r="A28" s="250"/>
      <c r="B28" s="177"/>
      <c r="C28" s="179"/>
      <c r="D28" s="28" t="str">
        <f>IF($B27&gt;0,INDEX('Geint lp doelen'!$A$1:$F$64,$B27,3),"")</f>
        <v/>
      </c>
      <c r="E28" s="28" t="str">
        <f>IF($B27&gt;0,INDEX('Geint lp doelen'!$A$1:$F$64,$B27,4),"")</f>
        <v/>
      </c>
      <c r="F28" s="28" t="str">
        <f>IF($B27&gt;0,INDEX('Geint lp doelen'!$A$1:$F$64,$B27,5),"")</f>
        <v/>
      </c>
      <c r="G28" s="29" t="str">
        <f>IF($B27&gt;0,INDEX('Geint lp doelen'!$A$1:$F$64,$B27,6),"")</f>
        <v/>
      </c>
      <c r="H28" s="206"/>
      <c r="I28" s="207"/>
      <c r="J28" s="208"/>
      <c r="K28" s="300"/>
      <c r="L28" s="282"/>
      <c r="M28" s="298"/>
      <c r="N28" s="235"/>
      <c r="O28" s="236"/>
    </row>
    <row r="29" spans="1:15" ht="15" customHeight="1">
      <c r="A29" s="229" t="s">
        <v>310</v>
      </c>
      <c r="B29" s="182">
        <f>INDEX('Voeten- extra doelen'!$Q$32:$AT$37,1,$A$4)</f>
        <v>4</v>
      </c>
      <c r="C29" s="184" t="str">
        <f>IF(B29&gt;0,INDEX('Voeten- extra doelen'!$A$1:$F$14,$B29-1,2),"")</f>
        <v>E1</v>
      </c>
      <c r="D29" s="152" t="str">
        <f>IF(B29&gt;0,INDEX('Voeten- extra doelen'!$A$1:$F$28,$B29-1,3),"")</f>
        <v>De brugconstructie overspant de opgelegde afstand van 70 cm.</v>
      </c>
      <c r="E29" s="152"/>
      <c r="F29" s="152"/>
      <c r="G29" s="153"/>
      <c r="H29" s="219"/>
      <c r="I29" s="220"/>
      <c r="J29" s="270"/>
      <c r="K29" s="294" t="str">
        <f t="shared" ref="K29" si="21">IF(H29*I29*J29&gt;0,H29*$H$4+I29*$I$4+J29*$J$4,"")</f>
        <v/>
      </c>
      <c r="L29" s="288"/>
      <c r="M29" s="295">
        <f t="shared" ref="M29" si="22">IF(K29="",0,K29*L29/$G$4)</f>
        <v>0</v>
      </c>
      <c r="N29" s="237"/>
      <c r="O29" s="238"/>
    </row>
    <row r="30" spans="1:15" ht="45" customHeight="1">
      <c r="A30" s="230"/>
      <c r="B30" s="183"/>
      <c r="C30" s="185"/>
      <c r="D30" s="30" t="str">
        <f>IF($B29&gt;0,INDEX('Voeten- extra doelen'!$A$1:$F$28,$B29,3),"")</f>
        <v>De brug overspant de 70 cm niet.</v>
      </c>
      <c r="E30" s="30" t="str">
        <f>IF($B29&gt;0,INDEX('Voeten- extra doelen'!$A$1:$F$28,$B29,4),"")</f>
        <v xml:space="preserve">  </v>
      </c>
      <c r="F30" s="30" t="str">
        <f>IF($B29&gt;0,INDEX('Voeten- extra doelen'!$A$1:$F$28,$B29,5),"")</f>
        <v xml:space="preserve"> </v>
      </c>
      <c r="G30" s="31" t="str">
        <f>IF($B29&gt;0,INDEX('Voeten- extra doelen'!$A$1:$F$28,$B29,6),"")</f>
        <v>De brug overspant de 70 cm.</v>
      </c>
      <c r="H30" s="200"/>
      <c r="I30" s="195"/>
      <c r="J30" s="197"/>
      <c r="K30" s="271"/>
      <c r="L30" s="289"/>
      <c r="M30" s="296"/>
      <c r="N30" s="194"/>
      <c r="O30" s="234"/>
    </row>
    <row r="31" spans="1:15" ht="15" customHeight="1">
      <c r="A31" s="230"/>
      <c r="B31" s="183">
        <f>INDEX('Voeten- extra doelen'!$Q$32:$AT$37,2,$A$4)</f>
        <v>0</v>
      </c>
      <c r="C31" s="185" t="str">
        <f>IF(B31&gt;0,INDEX('Voeten- extra doelen'!$A$1:$F$14,$B31-1,2),"")</f>
        <v/>
      </c>
      <c r="D31" s="155" t="str">
        <f>IF(B31&gt;0,INDEX('Voeten- extra doelen'!$A$1:$F$28,$B31-1,3),"")</f>
        <v/>
      </c>
      <c r="E31" s="155"/>
      <c r="F31" s="155"/>
      <c r="G31" s="156"/>
      <c r="H31" s="199"/>
      <c r="I31" s="201"/>
      <c r="J31" s="202"/>
      <c r="K31" s="299" t="str">
        <f t="shared" ref="K31" si="23">IF(H31*I31*J31&gt;0,H31*$H$4+I31*$I$4+J31*$J$4,"")</f>
        <v/>
      </c>
      <c r="L31" s="281"/>
      <c r="M31" s="297">
        <f t="shared" ref="M31" si="24">IF(K31="",0,K31*L31/$G$4)</f>
        <v>0</v>
      </c>
      <c r="N31" s="194"/>
      <c r="O31" s="234"/>
    </row>
    <row r="32" spans="1:15" ht="45" customHeight="1">
      <c r="A32" s="230"/>
      <c r="B32" s="183"/>
      <c r="C32" s="185"/>
      <c r="D32" s="30" t="str">
        <f>IF($B31&gt;0,INDEX('Voeten- extra doelen'!$A$1:$F$28,$B31,3),"")</f>
        <v/>
      </c>
      <c r="E32" s="30" t="str">
        <f>IF($B31&gt;0,INDEX('Voeten- extra doelen'!$A$1:$F$28,$B31,4),"")</f>
        <v/>
      </c>
      <c r="F32" s="30" t="str">
        <f>IF($B31&gt;0,INDEX('Voeten- extra doelen'!$A$1:$F$28,$B31,5),"")</f>
        <v/>
      </c>
      <c r="G32" s="31" t="str">
        <f>IF($B31&gt;0,INDEX('Voeten- extra doelen'!$A$1:$F$28,$B31,6),"")</f>
        <v/>
      </c>
      <c r="H32" s="200"/>
      <c r="I32" s="195"/>
      <c r="J32" s="197"/>
      <c r="K32" s="271"/>
      <c r="L32" s="289"/>
      <c r="M32" s="296"/>
      <c r="N32" s="194"/>
      <c r="O32" s="234"/>
    </row>
    <row r="33" spans="1:15" ht="15" customHeight="1">
      <c r="A33" s="230"/>
      <c r="B33" s="183">
        <f>INDEX('Voeten- extra doelen'!$Q$32:$AT$37,3,$A$4)</f>
        <v>0</v>
      </c>
      <c r="C33" s="185" t="str">
        <f>IF(B33&gt;0,INDEX('Voeten- extra doelen'!$A$1:$F$14,$B33-1,2),"")</f>
        <v/>
      </c>
      <c r="D33" s="155" t="str">
        <f>IF(B33&gt;0,INDEX('Voeten- extra doelen'!$A$1:$F$28,$B33-1,3),"")</f>
        <v/>
      </c>
      <c r="E33" s="155"/>
      <c r="F33" s="155"/>
      <c r="G33" s="156"/>
      <c r="H33" s="199"/>
      <c r="I33" s="201"/>
      <c r="J33" s="202"/>
      <c r="K33" s="299" t="str">
        <f t="shared" ref="K33" si="25">IF(H33*I33*J33&gt;0,H33*$H$4+I33*$I$4+J33*$J$4,"")</f>
        <v/>
      </c>
      <c r="L33" s="281"/>
      <c r="M33" s="297">
        <f t="shared" ref="M33" si="26">IF(K33="",0,K33*L33/$G$4)</f>
        <v>0</v>
      </c>
      <c r="N33" s="194"/>
      <c r="O33" s="234"/>
    </row>
    <row r="34" spans="1:15" ht="45" customHeight="1" thickBot="1">
      <c r="A34" s="231"/>
      <c r="B34" s="186"/>
      <c r="C34" s="187"/>
      <c r="D34" s="32" t="str">
        <f>IF($B33&gt;0,INDEX('Voeten- extra doelen'!$A$1:$F$28,$B33,3),"")</f>
        <v/>
      </c>
      <c r="E34" s="32" t="str">
        <f>IF($B33&gt;0,INDEX('Voeten- extra doelen'!$A$1:$F$28,$B33,4),"")</f>
        <v/>
      </c>
      <c r="F34" s="32" t="str">
        <f>IF($B33&gt;0,INDEX('Voeten- extra doelen'!$A$1:$F$28,$B33,5),"")</f>
        <v/>
      </c>
      <c r="G34" s="33" t="str">
        <f>IF($B33&gt;0,INDEX('Voeten- extra doelen'!$A$1:$F$28,$B33,6),"")</f>
        <v/>
      </c>
      <c r="H34" s="206"/>
      <c r="I34" s="207"/>
      <c r="J34" s="208"/>
      <c r="K34" s="300"/>
      <c r="L34" s="282"/>
      <c r="M34" s="298"/>
      <c r="N34" s="194"/>
      <c r="O34" s="234"/>
    </row>
    <row r="35" spans="1:15" ht="15" customHeight="1">
      <c r="A35" s="168" t="s">
        <v>351</v>
      </c>
      <c r="B35" s="169">
        <f>INDEX('Voeten- extra doelen'!$Q$40:$AT$45,1,$A$4)</f>
        <v>16</v>
      </c>
      <c r="C35" s="173" t="str">
        <f>IF(B35&gt;0,INDEX('Voeten- extra doelen'!$A$1:$F$28,$B35-1,2),"")</f>
        <v>GS4</v>
      </c>
      <c r="D35" s="159" t="str">
        <f>IF(B35&gt;0,INDEX('Voeten- extra doelen'!$A$1:$F$28,$B35-1,3),"")</f>
        <v>Doorzettingsvermogen : blijven, ondanks moeilijkheden, een doel nastreven.</v>
      </c>
      <c r="E35" s="159"/>
      <c r="F35" s="159"/>
      <c r="G35" s="232"/>
      <c r="H35" s="219"/>
      <c r="I35" s="220"/>
      <c r="J35" s="270"/>
      <c r="K35" s="294" t="str">
        <f t="shared" ref="K35" si="27">IF(H35*I35*J35&gt;0,H35*$H$4+I35*$I$4+J35*$J$4,"")</f>
        <v/>
      </c>
      <c r="L35" s="288"/>
      <c r="M35" s="295">
        <f t="shared" ref="M35" si="28">IF(K35="",0,K35*L35/$G$4)</f>
        <v>0</v>
      </c>
      <c r="N35" s="194"/>
      <c r="O35" s="234"/>
    </row>
    <row r="36" spans="1:15" ht="45" customHeight="1">
      <c r="A36" s="145"/>
      <c r="B36" s="158"/>
      <c r="C36" s="172"/>
      <c r="D36" s="34" t="str">
        <f>IF($B35&gt;0,INDEX('Voeten- extra doelen'!$A$1:$F$28,$B35,3),"")</f>
        <v>Het nastreven van een doel lukt zelden.  Er wordt snel opgegeven.</v>
      </c>
      <c r="E36" s="34" t="str">
        <f>IF($B35&gt;0,INDEX('Voeten- extra doelen'!$A$1:$F$28,$B35,4),"")</f>
        <v xml:space="preserve"> </v>
      </c>
      <c r="F36" s="34" t="str">
        <f>IF($B35&gt;0,INDEX('Voeten- extra doelen'!$A$1:$F$28,$B35,5),"")</f>
        <v>Er is externe aanmoediging nodig om een doel na te streven.</v>
      </c>
      <c r="G36" s="35" t="str">
        <f>IF($B35&gt;0,INDEX('Voeten- extra doelen'!$A$1:$F$28,$B35,6),"")</f>
        <v>Het doorzetten bij het nastreven van een doel lukt zelfstandig.</v>
      </c>
      <c r="H36" s="200"/>
      <c r="I36" s="195"/>
      <c r="J36" s="197"/>
      <c r="K36" s="271"/>
      <c r="L36" s="289"/>
      <c r="M36" s="296"/>
      <c r="N36" s="194"/>
      <c r="O36" s="234"/>
    </row>
    <row r="37" spans="1:15" ht="15" customHeight="1">
      <c r="A37" s="145"/>
      <c r="B37" s="170">
        <f>INDEX('Voeten- extra doelen'!$Q$40:$AT$45,2,$A$4)</f>
        <v>18</v>
      </c>
      <c r="C37" s="171" t="str">
        <f>IF(B37&gt;0,INDEX('Voeten- extra doelen'!$A$1:$F$28,$B37-1,2),"")</f>
        <v>C4.4</v>
      </c>
      <c r="D37" s="124" t="str">
        <f>IF(B37&gt;0,INDEX('Voeten- extra doelen'!$A$1:$F$28,$B37-1,3),"")</f>
        <v>Omgeving en duurzame ontwikkeling : zoeken naar duurzame oplossingen om de lokale en globale leefomgeving te beïnvloeden en te verbeteren.</v>
      </c>
      <c r="E37" s="124"/>
      <c r="F37" s="124"/>
      <c r="G37" s="233"/>
      <c r="H37" s="199"/>
      <c r="I37" s="201"/>
      <c r="J37" s="202"/>
      <c r="K37" s="299" t="str">
        <f t="shared" ref="K37" si="29">IF(H37*I37*J37&gt;0,H37*$H$4+I37*$I$4+J37*$J$4,"")</f>
        <v/>
      </c>
      <c r="L37" s="281"/>
      <c r="M37" s="297">
        <f t="shared" ref="M37" si="30">IF(K37="",0,K37*L37/$G$4)</f>
        <v>0</v>
      </c>
      <c r="N37" s="194"/>
      <c r="O37" s="234"/>
    </row>
    <row r="38" spans="1:15" ht="45" customHeight="1">
      <c r="A38" s="145"/>
      <c r="B38" s="158"/>
      <c r="C38" s="172"/>
      <c r="D38" s="34" t="str">
        <f>IF($B37&gt;0,INDEX('Voeten- extra doelen'!$A$1:$F$28,$B37,3),"")</f>
        <v>Het zoeken naar duurzame oplossingen lukt zelden.</v>
      </c>
      <c r="E38" s="34" t="str">
        <f>IF($B37&gt;0,INDEX('Voeten- extra doelen'!$A$1:$F$28,$B37,4),"")</f>
        <v xml:space="preserve"> </v>
      </c>
      <c r="F38" s="34" t="str">
        <f>IF($B37&gt;0,INDEX('Voeten- extra doelen'!$A$1:$F$28,$B37,5),"")</f>
        <v>Het zoeken naar duurzame oplossingen lukt met hulp.</v>
      </c>
      <c r="G38" s="35" t="str">
        <f>IF($B37&gt;0,INDEX('Voeten- extra doelen'!$A$1:$F$28,$B37,6),"")</f>
        <v>Het zoeken naar duurzame oplossingen lukt zelfstandig.</v>
      </c>
      <c r="H38" s="200"/>
      <c r="I38" s="195"/>
      <c r="J38" s="197"/>
      <c r="K38" s="271"/>
      <c r="L38" s="289"/>
      <c r="M38" s="296"/>
      <c r="N38" s="194"/>
      <c r="O38" s="234"/>
    </row>
    <row r="39" spans="1:15" ht="15" customHeight="1">
      <c r="A39" s="145"/>
      <c r="B39" s="170">
        <f>INDEX('Voeten- extra doelen'!$Q$40:$AT$45,3,$A$4)</f>
        <v>0</v>
      </c>
      <c r="C39" s="171" t="str">
        <f>IF(B39&gt;0,INDEX('Voeten- extra doelen'!$A$1:$F$28,$B39-1,2),"")</f>
        <v/>
      </c>
      <c r="D39" s="124" t="str">
        <f>IF(B39&gt;0,INDEX('Voeten- extra doelen'!$A$1:$F$28,$B39-1,3),"")</f>
        <v/>
      </c>
      <c r="E39" s="124"/>
      <c r="F39" s="124"/>
      <c r="G39" s="233"/>
      <c r="H39" s="199"/>
      <c r="I39" s="201"/>
      <c r="J39" s="202"/>
      <c r="K39" s="299" t="str">
        <f t="shared" ref="K39" si="31">IF(H39*I39*J39&gt;0,H39*$H$4+I39*$I$4+J39*$J$4,"")</f>
        <v/>
      </c>
      <c r="L39" s="281"/>
      <c r="M39" s="297">
        <f t="shared" ref="M39" si="32">IF(K39="",0,K39*L39/$G$4)</f>
        <v>0</v>
      </c>
      <c r="N39" s="194"/>
      <c r="O39" s="234"/>
    </row>
    <row r="40" spans="1:15" ht="45" customHeight="1" thickBot="1">
      <c r="A40" s="146"/>
      <c r="B40" s="174"/>
      <c r="C40" s="175"/>
      <c r="D40" s="36" t="str">
        <f>IF($B39&gt;0,INDEX('Voeten- extra doelen'!$A$1:$F$28,$B39,3),"")</f>
        <v/>
      </c>
      <c r="E40" s="36" t="str">
        <f>IF($B39&gt;0,INDEX('Voeten- extra doelen'!$A$1:$F$28,$B39,4),"")</f>
        <v/>
      </c>
      <c r="F40" s="36" t="str">
        <f>IF($B39&gt;0,INDEX('Voeten- extra doelen'!$A$1:$F$28,$B39,5),"")</f>
        <v/>
      </c>
      <c r="G40" s="37" t="str">
        <f>IF($B39&gt;0,INDEX('Voeten- extra doelen'!$A$1:$F$28,$B39,6),"")</f>
        <v/>
      </c>
      <c r="H40" s="206"/>
      <c r="I40" s="207"/>
      <c r="J40" s="208"/>
      <c r="K40" s="300"/>
      <c r="L40" s="282"/>
      <c r="M40" s="298"/>
      <c r="N40" s="235"/>
      <c r="O40" s="236"/>
    </row>
    <row r="41" spans="1:15" ht="24.75" customHeight="1" thickBot="1">
      <c r="H41" s="286" t="s">
        <v>359</v>
      </c>
      <c r="I41" s="287"/>
      <c r="J41" s="287"/>
      <c r="K41" s="43">
        <f>SUM($M5:$M40)</f>
        <v>80.400000000000006</v>
      </c>
      <c r="L41" s="44">
        <f>SUM($L5:$L40)</f>
        <v>100</v>
      </c>
      <c r="M41" s="42"/>
    </row>
  </sheetData>
  <sheetProtection algorithmName="SHA-512" hashValue="QPDUG61BIco3os9zqEE5FRSHhsmFmVofeNQ7pjHVbYgKLjbt2U7v9PwjMGK0tWtAuDPeJ92dAYI4cbN7oreFTg==" saltValue="HMyWg4uz0CQBS04xrNottw==" spinCount="100000" sheet="1" objects="1" scenarios="1" selectLockedCells="1"/>
  <protectedRanges>
    <protectedRange algorithmName="SHA-512" hashValue="JGa06/nGCbafrPtR+Q86i/syAQsr9W8tu64+LKh5lbFfqGDbzw9hYczoDVmGLrvu9YV4QDOgoCMvQCUKnvOb+A==" saltValue="9wNitv1JkDHTz/wo9L4DeQ==" spinCount="100000" sqref="A5:G16" name="Bereik1_1_1"/>
    <protectedRange algorithmName="SHA-512" hashValue="JGa06/nGCbafrPtR+Q86i/syAQsr9W8tu64+LKh5lbFfqGDbzw9hYczoDVmGLrvu9YV4QDOgoCMvQCUKnvOb+A==" saltValue="9wNitv1JkDHTz/wo9L4DeQ==" spinCount="100000" sqref="A17:G40" name="Bereik1"/>
  </protectedRanges>
  <mergeCells count="199">
    <mergeCell ref="A1:D2"/>
    <mergeCell ref="N1:N3"/>
    <mergeCell ref="O1:O3"/>
    <mergeCell ref="H2:H3"/>
    <mergeCell ref="I2:I3"/>
    <mergeCell ref="J2:J3"/>
    <mergeCell ref="K2:K4"/>
    <mergeCell ref="A3:C3"/>
    <mergeCell ref="D3:G3"/>
    <mergeCell ref="M2:M4"/>
    <mergeCell ref="A4:C4"/>
    <mergeCell ref="N4:O4"/>
    <mergeCell ref="A5:A16"/>
    <mergeCell ref="B5:B6"/>
    <mergeCell ref="C5:C6"/>
    <mergeCell ref="D5:G5"/>
    <mergeCell ref="H5:H6"/>
    <mergeCell ref="I5:I6"/>
    <mergeCell ref="J5:J6"/>
    <mergeCell ref="K5:K6"/>
    <mergeCell ref="M5:M6"/>
    <mergeCell ref="M7:M8"/>
    <mergeCell ref="M9:M10"/>
    <mergeCell ref="M11:M12"/>
    <mergeCell ref="M13:M14"/>
    <mergeCell ref="M15:M16"/>
    <mergeCell ref="K9:K10"/>
    <mergeCell ref="K13:K14"/>
    <mergeCell ref="N5:O6"/>
    <mergeCell ref="B7:B8"/>
    <mergeCell ref="C7:C8"/>
    <mergeCell ref="D7:G7"/>
    <mergeCell ref="H7:H8"/>
    <mergeCell ref="I7:I8"/>
    <mergeCell ref="J7:J8"/>
    <mergeCell ref="K7:K8"/>
    <mergeCell ref="N7:O8"/>
    <mergeCell ref="N9:O10"/>
    <mergeCell ref="B11:B12"/>
    <mergeCell ref="C11:C12"/>
    <mergeCell ref="D11:G11"/>
    <mergeCell ref="H11:H12"/>
    <mergeCell ref="I11:I12"/>
    <mergeCell ref="J11:J12"/>
    <mergeCell ref="K11:K12"/>
    <mergeCell ref="N11:O12"/>
    <mergeCell ref="B9:B10"/>
    <mergeCell ref="C9:C10"/>
    <mergeCell ref="D9:G9"/>
    <mergeCell ref="H9:H10"/>
    <mergeCell ref="I9:I10"/>
    <mergeCell ref="J9:J10"/>
    <mergeCell ref="N13:O14"/>
    <mergeCell ref="B15:B16"/>
    <mergeCell ref="C15:C16"/>
    <mergeCell ref="D15:G15"/>
    <mergeCell ref="H15:H16"/>
    <mergeCell ref="I15:I16"/>
    <mergeCell ref="J15:J16"/>
    <mergeCell ref="K15:K16"/>
    <mergeCell ref="N15:O16"/>
    <mergeCell ref="B13:B14"/>
    <mergeCell ref="C13:C14"/>
    <mergeCell ref="D13:G13"/>
    <mergeCell ref="H13:H14"/>
    <mergeCell ref="I13:I14"/>
    <mergeCell ref="J13:J14"/>
    <mergeCell ref="A17:A28"/>
    <mergeCell ref="B17:B18"/>
    <mergeCell ref="C17:C18"/>
    <mergeCell ref="D17:G17"/>
    <mergeCell ref="H17:H18"/>
    <mergeCell ref="I17:I18"/>
    <mergeCell ref="B23:B24"/>
    <mergeCell ref="C23:C24"/>
    <mergeCell ref="D23:G23"/>
    <mergeCell ref="H23:H24"/>
    <mergeCell ref="B21:B22"/>
    <mergeCell ref="C21:C22"/>
    <mergeCell ref="D21:G21"/>
    <mergeCell ref="H21:H22"/>
    <mergeCell ref="I21:I22"/>
    <mergeCell ref="B27:B28"/>
    <mergeCell ref="C27:C28"/>
    <mergeCell ref="D27:G27"/>
    <mergeCell ref="H27:H28"/>
    <mergeCell ref="I27:I28"/>
    <mergeCell ref="J17:J18"/>
    <mergeCell ref="K17:K18"/>
    <mergeCell ref="N17:O18"/>
    <mergeCell ref="B19:B20"/>
    <mergeCell ref="C19:C20"/>
    <mergeCell ref="D19:G19"/>
    <mergeCell ref="H19:H20"/>
    <mergeCell ref="I19:I20"/>
    <mergeCell ref="J19:J20"/>
    <mergeCell ref="K19:K20"/>
    <mergeCell ref="M17:M18"/>
    <mergeCell ref="M19:M20"/>
    <mergeCell ref="N19:O20"/>
    <mergeCell ref="J21:J22"/>
    <mergeCell ref="K21:K22"/>
    <mergeCell ref="N21:O22"/>
    <mergeCell ref="M21:M22"/>
    <mergeCell ref="I23:I24"/>
    <mergeCell ref="J23:J24"/>
    <mergeCell ref="K23:K24"/>
    <mergeCell ref="N23:O24"/>
    <mergeCell ref="B25:B26"/>
    <mergeCell ref="C25:C26"/>
    <mergeCell ref="D25:G25"/>
    <mergeCell ref="H25:H26"/>
    <mergeCell ref="I25:I26"/>
    <mergeCell ref="J25:J26"/>
    <mergeCell ref="M23:M24"/>
    <mergeCell ref="M25:M26"/>
    <mergeCell ref="K25:K26"/>
    <mergeCell ref="N25:O26"/>
    <mergeCell ref="J27:J28"/>
    <mergeCell ref="K27:K28"/>
    <mergeCell ref="N27:O28"/>
    <mergeCell ref="M27:M28"/>
    <mergeCell ref="N29:O30"/>
    <mergeCell ref="B31:B32"/>
    <mergeCell ref="C31:C32"/>
    <mergeCell ref="D31:G31"/>
    <mergeCell ref="H31:H32"/>
    <mergeCell ref="I31:I32"/>
    <mergeCell ref="J31:J32"/>
    <mergeCell ref="K31:K32"/>
    <mergeCell ref="N31:O32"/>
    <mergeCell ref="A29:A34"/>
    <mergeCell ref="B29:B30"/>
    <mergeCell ref="C29:C30"/>
    <mergeCell ref="D29:G29"/>
    <mergeCell ref="H29:H30"/>
    <mergeCell ref="I29:I30"/>
    <mergeCell ref="M29:M30"/>
    <mergeCell ref="M31:M32"/>
    <mergeCell ref="M33:M34"/>
    <mergeCell ref="B33:B34"/>
    <mergeCell ref="C33:C34"/>
    <mergeCell ref="D33:G33"/>
    <mergeCell ref="H33:H34"/>
    <mergeCell ref="I33:I34"/>
    <mergeCell ref="J33:J34"/>
    <mergeCell ref="K33:K34"/>
    <mergeCell ref="J29:J30"/>
    <mergeCell ref="K29:K30"/>
    <mergeCell ref="N33:O34"/>
    <mergeCell ref="N35:O36"/>
    <mergeCell ref="B37:B38"/>
    <mergeCell ref="C37:C38"/>
    <mergeCell ref="D37:G37"/>
    <mergeCell ref="H37:H38"/>
    <mergeCell ref="I37:I38"/>
    <mergeCell ref="J37:J38"/>
    <mergeCell ref="K37:K38"/>
    <mergeCell ref="N37:O38"/>
    <mergeCell ref="A35:A40"/>
    <mergeCell ref="B35:B36"/>
    <mergeCell ref="C35:C36"/>
    <mergeCell ref="D35:G35"/>
    <mergeCell ref="H35:H36"/>
    <mergeCell ref="I35:I36"/>
    <mergeCell ref="M35:M36"/>
    <mergeCell ref="M37:M38"/>
    <mergeCell ref="M39:M40"/>
    <mergeCell ref="B39:B40"/>
    <mergeCell ref="C39:C40"/>
    <mergeCell ref="D39:G39"/>
    <mergeCell ref="H39:H40"/>
    <mergeCell ref="I39:I40"/>
    <mergeCell ref="J39:J40"/>
    <mergeCell ref="K39:K40"/>
    <mergeCell ref="N39:O40"/>
    <mergeCell ref="L39:L40"/>
    <mergeCell ref="H1:L1"/>
    <mergeCell ref="H41:J41"/>
    <mergeCell ref="L27:L28"/>
    <mergeCell ref="L29:L30"/>
    <mergeCell ref="L31:L32"/>
    <mergeCell ref="L33:L34"/>
    <mergeCell ref="L35:L36"/>
    <mergeCell ref="L37:L38"/>
    <mergeCell ref="L15:L16"/>
    <mergeCell ref="L17:L18"/>
    <mergeCell ref="L19:L20"/>
    <mergeCell ref="L21:L22"/>
    <mergeCell ref="L23:L24"/>
    <mergeCell ref="L25:L26"/>
    <mergeCell ref="L2:L4"/>
    <mergeCell ref="L5:L6"/>
    <mergeCell ref="L7:L8"/>
    <mergeCell ref="L9:L10"/>
    <mergeCell ref="L11:L12"/>
    <mergeCell ref="L13:L14"/>
    <mergeCell ref="J35:J36"/>
    <mergeCell ref="K35:K36"/>
  </mergeCells>
  <dataValidations count="1">
    <dataValidation type="list" allowBlank="1" showInputMessage="1" showErrorMessage="1" sqref="H5:J40">
      <formula1>$Q$2:$Q$6</formula1>
    </dataValidation>
  </dataValidations>
  <pageMargins left="0.7" right="0.7" top="0.75" bottom="0.75" header="0.3" footer="0.3"/>
  <pageSetup paperSize="9" scale="41" orientation="landscape" r:id="rId1"/>
  <drawing r:id="rId2"/>
</worksheet>
</file>

<file path=xl/worksheets/sheet9.xml><?xml version="1.0" encoding="utf-8"?>
<worksheet xmlns="http://schemas.openxmlformats.org/spreadsheetml/2006/main" xmlns:r="http://schemas.openxmlformats.org/officeDocument/2006/relationships">
  <dimension ref="A1:O40"/>
  <sheetViews>
    <sheetView zoomScale="80" zoomScaleNormal="80" workbookViewId="0">
      <selection activeCell="A4" sqref="A4:C4"/>
    </sheetView>
  </sheetViews>
  <sheetFormatPr defaultRowHeight="15"/>
  <cols>
    <col min="1" max="1" width="4.7109375" style="1" customWidth="1"/>
    <col min="2" max="2" width="8.7109375" style="1" hidden="1" customWidth="1"/>
    <col min="3" max="3" width="4.7109375" style="1" customWidth="1"/>
    <col min="4" max="4" width="45.7109375" style="2" customWidth="1"/>
    <col min="5" max="7" width="45.7109375" style="1" customWidth="1"/>
    <col min="8" max="10" width="5.7109375" style="1" customWidth="1"/>
    <col min="11" max="11" width="87.7109375" style="1" customWidth="1"/>
    <col min="12" max="12" width="27" style="1" customWidth="1"/>
    <col min="13" max="13" width="9.140625" style="1"/>
    <col min="14" max="14" width="0" style="1" hidden="1" customWidth="1"/>
    <col min="15" max="15" width="20" style="2" hidden="1" customWidth="1"/>
    <col min="16" max="16" width="0" style="1" hidden="1" customWidth="1"/>
    <col min="17" max="16384" width="9.140625" style="1"/>
  </cols>
  <sheetData>
    <row r="1" spans="1:15" ht="20.100000000000001" customHeight="1" thickBot="1">
      <c r="A1" s="254" t="s">
        <v>333</v>
      </c>
      <c r="B1" s="255"/>
      <c r="C1" s="255"/>
      <c r="D1" s="255"/>
      <c r="E1" s="18" t="s">
        <v>334</v>
      </c>
      <c r="F1" s="18" t="s">
        <v>335</v>
      </c>
      <c r="G1" s="18" t="s">
        <v>336</v>
      </c>
      <c r="H1" s="254" t="s">
        <v>337</v>
      </c>
      <c r="I1" s="255"/>
      <c r="J1" s="265"/>
      <c r="K1" s="251" t="s">
        <v>338</v>
      </c>
      <c r="L1" s="262"/>
      <c r="O1" s="2" t="s">
        <v>339</v>
      </c>
    </row>
    <row r="2" spans="1:15" ht="20.100000000000001" customHeight="1" thickBot="1">
      <c r="A2" s="256"/>
      <c r="B2" s="257"/>
      <c r="C2" s="257"/>
      <c r="D2" s="257"/>
      <c r="E2" s="47"/>
      <c r="F2" s="47"/>
      <c r="G2" s="47"/>
      <c r="H2" s="239" t="s">
        <v>340</v>
      </c>
      <c r="I2" s="242" t="s">
        <v>341</v>
      </c>
      <c r="J2" s="245" t="s">
        <v>342</v>
      </c>
      <c r="K2" s="252"/>
      <c r="L2" s="263"/>
      <c r="O2" s="2" t="str">
        <f>D4</f>
        <v>A</v>
      </c>
    </row>
    <row r="3" spans="1:15" ht="23.25" customHeight="1" thickBot="1">
      <c r="A3" s="222" t="s">
        <v>343</v>
      </c>
      <c r="B3" s="223"/>
      <c r="C3" s="224"/>
      <c r="D3" s="222" t="s">
        <v>344</v>
      </c>
      <c r="E3" s="258"/>
      <c r="F3" s="258"/>
      <c r="G3" s="259"/>
      <c r="H3" s="240"/>
      <c r="I3" s="243"/>
      <c r="J3" s="246"/>
      <c r="K3" s="253"/>
      <c r="L3" s="264"/>
      <c r="O3" s="2" t="str">
        <f>E4</f>
        <v>B</v>
      </c>
    </row>
    <row r="4" spans="1:15" ht="26.25" customHeight="1" thickBot="1">
      <c r="A4" s="226">
        <v>2</v>
      </c>
      <c r="B4" s="227"/>
      <c r="C4" s="227"/>
      <c r="D4" s="19" t="s">
        <v>345</v>
      </c>
      <c r="E4" s="20" t="s">
        <v>346</v>
      </c>
      <c r="F4" s="20" t="s">
        <v>347</v>
      </c>
      <c r="G4" s="21" t="s">
        <v>348</v>
      </c>
      <c r="H4" s="241"/>
      <c r="I4" s="244"/>
      <c r="J4" s="247"/>
      <c r="K4" s="260" t="s">
        <v>349</v>
      </c>
      <c r="L4" s="261"/>
      <c r="O4" s="2" t="str">
        <f>F4</f>
        <v>C</v>
      </c>
    </row>
    <row r="5" spans="1:15" ht="15" customHeight="1">
      <c r="A5" s="188" t="s">
        <v>20</v>
      </c>
      <c r="B5" s="228">
        <f>INDEX('STEM doelen'!$P$99:$AS$104,1,$A$4)</f>
        <v>6</v>
      </c>
      <c r="C5" s="225" t="str">
        <f>IF(B5&gt;0,INDEX('STEM doelen'!$A$1:$F$97,B5-1,2),"")</f>
        <v>1.2.1</v>
      </c>
      <c r="D5" s="191" t="str">
        <f>IF(B5&gt;0,INDEX('STEM doelen'!$A$1:$F$97,B5-1,3),"")</f>
        <v>Computationeel denken : problemen (her)formuleren</v>
      </c>
      <c r="E5" s="191"/>
      <c r="F5" s="191"/>
      <c r="G5" s="192"/>
      <c r="H5" s="193"/>
      <c r="I5" s="195"/>
      <c r="J5" s="197"/>
      <c r="K5" s="237"/>
      <c r="L5" s="238"/>
      <c r="O5" s="2" t="str">
        <f>G4</f>
        <v>D</v>
      </c>
    </row>
    <row r="6" spans="1:15" ht="45" customHeight="1">
      <c r="A6" s="189"/>
      <c r="B6" s="204"/>
      <c r="C6" s="205"/>
      <c r="D6" s="22" t="str">
        <f>IF(B5&gt;0,INDEX('STEM doelen'!$A$1:$F$97,B5,3),"")</f>
        <v>Een probleem (her)formuleren, zodat het door een computer of ander gereedschap kan worden opgelost, lukt zelden.</v>
      </c>
      <c r="E6" s="22" t="str">
        <f>IF(B5&gt;0,INDEX('STEM doelen'!$A$1:$F$97,B5,4),"")</f>
        <v xml:space="preserve"> </v>
      </c>
      <c r="F6" s="22" t="str">
        <f>IF(B5&gt;0,INDEX('STEM doelen'!$A$1:$F$97,B5,5),"")</f>
        <v>Een probleem (her)formuleren, zodat het door een computer of ander gereedschap kan worden opgelost, lukt met hulp.</v>
      </c>
      <c r="G6" s="23" t="str">
        <f>IF(B5&gt;0,INDEX('STEM doelen'!$A$1:$F$97,B5,6),"")</f>
        <v>Een probleem (her)formuleren, zodat het door een computer of ander gereedschap kan worden opgelost, lukt zelfstandig.</v>
      </c>
      <c r="H6" s="194"/>
      <c r="I6" s="196"/>
      <c r="J6" s="198"/>
      <c r="K6" s="194"/>
      <c r="L6" s="234"/>
    </row>
    <row r="7" spans="1:15" ht="15" customHeight="1">
      <c r="A7" s="189"/>
      <c r="B7" s="203">
        <f>INDEX('STEM doelen'!$P$99:$AS$104,2,$A$4)</f>
        <v>18</v>
      </c>
      <c r="C7" s="205" t="str">
        <f>IF(B7&gt;0,INDEX('STEM doelen'!$A$1:$F$97,B7-1,2),"")</f>
        <v>3.1</v>
      </c>
      <c r="D7" s="78" t="str">
        <f>IF(B7&gt;0,INDEX('STEM doelen'!$A$1:$F$97,B7-1,3),"")</f>
        <v>Een probleem verwoorden / definiëren</v>
      </c>
      <c r="E7" s="78"/>
      <c r="F7" s="78"/>
      <c r="G7" s="79"/>
      <c r="H7" s="199"/>
      <c r="I7" s="201"/>
      <c r="J7" s="202"/>
      <c r="K7" s="194"/>
      <c r="L7" s="234"/>
    </row>
    <row r="8" spans="1:15" ht="45" customHeight="1">
      <c r="A8" s="189"/>
      <c r="B8" s="204"/>
      <c r="C8" s="205"/>
      <c r="D8" s="22" t="str">
        <f>IF(B7&gt;0,INDEX('STEM doelen'!$A$1:$F$97,B7,3),"")</f>
        <v>Een probleem beschrijven lukt zelden.</v>
      </c>
      <c r="E8" s="22" t="str">
        <f>IF(B7&gt;0,INDEX('STEM doelen'!$A$1:$F$97,B7,4),"")</f>
        <v>Een probleem met hulp beschrijven lukt.</v>
      </c>
      <c r="F8" s="22" t="str">
        <f>IF(B7&gt;0,INDEX('STEM doelen'!$A$1:$F$97,B7,5),"")</f>
        <v>Een  probleem zelfstandig beschrijven lukt.</v>
      </c>
      <c r="G8" s="23" t="str">
        <f>IF(B7&gt;0,INDEX('STEM doelen'!$A$1:$F$97,B7,6),"")</f>
        <v>Een probleem zelfstandig beschrijven en de essentie verwoorden lukt.</v>
      </c>
      <c r="H8" s="200"/>
      <c r="I8" s="195"/>
      <c r="J8" s="197"/>
      <c r="K8" s="194"/>
      <c r="L8" s="234"/>
    </row>
    <row r="9" spans="1:15" ht="15" customHeight="1">
      <c r="A9" s="189"/>
      <c r="B9" s="203">
        <f>INDEX('STEM doelen'!$P$99:$AS$104,3,$A$4)</f>
        <v>0</v>
      </c>
      <c r="C9" s="205" t="str">
        <f>IF(B9&gt;0,INDEX('STEM doelen'!$A$1:$F$97,B9-1,2),"")</f>
        <v/>
      </c>
      <c r="D9" s="78" t="str">
        <f>IF(B9&gt;0,INDEX('STEM doelen'!$A$1:$F$97,B9-1,3),"")</f>
        <v/>
      </c>
      <c r="E9" s="78"/>
      <c r="F9" s="78"/>
      <c r="G9" s="79"/>
      <c r="H9" s="199"/>
      <c r="I9" s="201"/>
      <c r="J9" s="202"/>
      <c r="K9" s="194"/>
      <c r="L9" s="234"/>
    </row>
    <row r="10" spans="1:15" ht="45" customHeight="1">
      <c r="A10" s="189"/>
      <c r="B10" s="204"/>
      <c r="C10" s="205"/>
      <c r="D10" s="22" t="str">
        <f>IF(B9&gt;0,INDEX('STEM doelen'!$A$1:$F$97,B9,3),"")</f>
        <v/>
      </c>
      <c r="E10" s="22" t="str">
        <f>IF(B9&gt;0,INDEX('STEM doelen'!$A$1:$F$97,B9,4),"")</f>
        <v/>
      </c>
      <c r="F10" s="22" t="str">
        <f>IF(B9&gt;0,INDEX('STEM doelen'!$A$1:$F$97,B9,5),"")</f>
        <v/>
      </c>
      <c r="G10" s="23" t="str">
        <f>IF(B9&gt;0,INDEX('STEM doelen'!$A$1:$F$97,B9,6),"")</f>
        <v/>
      </c>
      <c r="H10" s="200"/>
      <c r="I10" s="195"/>
      <c r="J10" s="197"/>
      <c r="K10" s="194"/>
      <c r="L10" s="234"/>
    </row>
    <row r="11" spans="1:15" ht="15" customHeight="1">
      <c r="A11" s="189"/>
      <c r="B11" s="203">
        <f>INDEX('STEM doelen'!$P$99:$AS$104,4,$A$4)</f>
        <v>0</v>
      </c>
      <c r="C11" s="205" t="str">
        <f>IF(B11&gt;0,INDEX('STEM doelen'!$A$1:$F$97,B11-1,2),"")</f>
        <v/>
      </c>
      <c r="D11" s="78" t="str">
        <f>IF(B11&gt;0,INDEX('STEM doelen'!$A$1:$F$97,B11-1,3),"")</f>
        <v/>
      </c>
      <c r="E11" s="78"/>
      <c r="F11" s="78"/>
      <c r="G11" s="79"/>
      <c r="H11" s="199"/>
      <c r="I11" s="201"/>
      <c r="J11" s="202"/>
      <c r="K11" s="194"/>
      <c r="L11" s="234"/>
    </row>
    <row r="12" spans="1:15" ht="45" customHeight="1">
      <c r="A12" s="189"/>
      <c r="B12" s="204"/>
      <c r="C12" s="205"/>
      <c r="D12" s="22" t="str">
        <f>IF(B11&gt;0,INDEX('STEM doelen'!$A$1:$F$97,B11,3),"")</f>
        <v/>
      </c>
      <c r="E12" s="22" t="str">
        <f>IF(B11&gt;0,INDEX('STEM doelen'!$A$1:$F$97,B11,4),"")</f>
        <v/>
      </c>
      <c r="F12" s="22" t="str">
        <f>IF(B11&gt;0,INDEX('STEM doelen'!$A$1:$F$97,B11,5),"")</f>
        <v/>
      </c>
      <c r="G12" s="23" t="str">
        <f>IF(B11&gt;0,INDEX('STEM doelen'!$A$1:$F$97,B11,6),"")</f>
        <v/>
      </c>
      <c r="H12" s="200"/>
      <c r="I12" s="195"/>
      <c r="J12" s="197"/>
      <c r="K12" s="194"/>
      <c r="L12" s="234"/>
    </row>
    <row r="13" spans="1:15" ht="15" customHeight="1">
      <c r="A13" s="189"/>
      <c r="B13" s="203">
        <f>INDEX('STEM doelen'!$P$99:$AS$104,5,$A$4)</f>
        <v>0</v>
      </c>
      <c r="C13" s="205" t="str">
        <f>IF(B13&gt;0,INDEX('STEM doelen'!$A$1:$F$97,B13-1,2),"")</f>
        <v/>
      </c>
      <c r="D13" s="78" t="str">
        <f>IF(B13&gt;0,INDEX('STEM doelen'!$A$1:$F$97,B13-1,3),"")</f>
        <v/>
      </c>
      <c r="E13" s="78"/>
      <c r="F13" s="78"/>
      <c r="G13" s="79"/>
      <c r="H13" s="199"/>
      <c r="I13" s="201"/>
      <c r="J13" s="202"/>
      <c r="K13" s="194"/>
      <c r="L13" s="234"/>
    </row>
    <row r="14" spans="1:15" ht="45" customHeight="1">
      <c r="A14" s="189"/>
      <c r="B14" s="204"/>
      <c r="C14" s="205"/>
      <c r="D14" s="22" t="str">
        <f>IF(B13&gt;0,INDEX('STEM doelen'!$A$1:$F$97,B13,3),"")</f>
        <v/>
      </c>
      <c r="E14" s="22" t="str">
        <f>IF(B13&gt;0,INDEX('STEM doelen'!$A$1:$F$97,B13,4),"")</f>
        <v/>
      </c>
      <c r="F14" s="22" t="str">
        <f>IF(B13&gt;0,INDEX('STEM doelen'!$A$1:$F$97,B13,5),"")</f>
        <v/>
      </c>
      <c r="G14" s="23" t="str">
        <f>IF(B13&gt;0,INDEX('STEM doelen'!$A$1:$F$97,B13,6),"")</f>
        <v/>
      </c>
      <c r="H14" s="200"/>
      <c r="I14" s="195"/>
      <c r="J14" s="197"/>
      <c r="K14" s="194"/>
      <c r="L14" s="234"/>
    </row>
    <row r="15" spans="1:15" ht="15" customHeight="1">
      <c r="A15" s="189"/>
      <c r="B15" s="203">
        <f>INDEX('STEM doelen'!$P$99:$AS$104,6,$A$4)</f>
        <v>0</v>
      </c>
      <c r="C15" s="205" t="str">
        <f>IF(B15&gt;0,INDEX('STEM doelen'!$A$1:$F$97,B15-1,2),"")</f>
        <v/>
      </c>
      <c r="D15" s="78" t="str">
        <f>IF(B15&gt;0,INDEX('STEM doelen'!$A$1:$F$97,B15-1,3),"")</f>
        <v/>
      </c>
      <c r="E15" s="78"/>
      <c r="F15" s="78"/>
      <c r="G15" s="79"/>
      <c r="H15" s="199"/>
      <c r="I15" s="201"/>
      <c r="J15" s="202"/>
      <c r="K15" s="194"/>
      <c r="L15" s="234"/>
    </row>
    <row r="16" spans="1:15" ht="45" customHeight="1" thickBot="1">
      <c r="A16" s="190"/>
      <c r="B16" s="213"/>
      <c r="C16" s="212"/>
      <c r="D16" s="24" t="str">
        <f>IF(B15&gt;0,INDEX('STEM doelen'!$A$1:$F$97,B15,3),"")</f>
        <v/>
      </c>
      <c r="E16" s="24" t="str">
        <f>IF(B15&gt;0,INDEX('STEM doelen'!$A$1:$F$97,B15,4),"")</f>
        <v/>
      </c>
      <c r="F16" s="24" t="str">
        <f>IF(B15&gt;0,INDEX('STEM doelen'!$A$1:$F$97,B15,5),"")</f>
        <v/>
      </c>
      <c r="G16" s="25" t="str">
        <f>IF(B15&gt;0,INDEX('STEM doelen'!$A$1:$F$97,B15,6),"")</f>
        <v/>
      </c>
      <c r="H16" s="206"/>
      <c r="I16" s="207"/>
      <c r="J16" s="208"/>
      <c r="K16" s="235"/>
      <c r="L16" s="236"/>
    </row>
    <row r="17" spans="1:12" ht="15" customHeight="1">
      <c r="A17" s="248" t="s">
        <v>350</v>
      </c>
      <c r="B17" s="214">
        <f>INDEX('Geint lp doelen'!$Q$68:$AT$73,1,$A$4)</f>
        <v>26</v>
      </c>
      <c r="C17" s="217" t="str">
        <f>IF(B17&gt;0,INDEX('Geint lp doelen'!$A$1:$F$64,$B17-1,2),"")</f>
        <v>T15</v>
      </c>
      <c r="D17" s="209" t="str">
        <f>IF(B17&gt;0,INDEX('Geint lp doelen'!$A$1:$F$64,$B17-1,3),"")</f>
        <v>Veiligheid wettelijke bepalingen.</v>
      </c>
      <c r="E17" s="209"/>
      <c r="F17" s="209"/>
      <c r="G17" s="210"/>
      <c r="H17" s="219"/>
      <c r="I17" s="220"/>
      <c r="J17" s="221"/>
      <c r="K17" s="237"/>
      <c r="L17" s="238"/>
    </row>
    <row r="18" spans="1:12" ht="45" customHeight="1">
      <c r="A18" s="249"/>
      <c r="B18" s="180"/>
      <c r="C18" s="181"/>
      <c r="D18" s="26" t="str">
        <f>IF($B17&gt;0,INDEX('Geint lp doelen'!$A$1:$F$64,$B17,3),"")</f>
        <v>Het doel en gebruik van instructiekaarten is niet gekend.</v>
      </c>
      <c r="E18" s="26" t="str">
        <f>IF($B17&gt;0,INDEX('Geint lp doelen'!$A$1:$F$64,$B17,4),"")</f>
        <v>Het doel van instructiekaarten is gekend, maar ze worden niet gebruik.</v>
      </c>
      <c r="F18" s="26" t="str">
        <f>IF($B17&gt;0,INDEX('Geint lp doelen'!$A$1:$F$64,$B17,5),"")</f>
        <v>Het doel en gebruik van instructiekaarten is gekend.</v>
      </c>
      <c r="G18" s="27" t="str">
        <f>IF($B17&gt;0,INDEX('Geint lp doelen'!$A$1:$F$64,$B17,6),"")</f>
        <v>Het doel en gebruik van instructiekaartenis gekend.  Je past de veiligheden spontaan toe.</v>
      </c>
      <c r="H18" s="200"/>
      <c r="I18" s="195"/>
      <c r="J18" s="216"/>
      <c r="K18" s="194"/>
      <c r="L18" s="234"/>
    </row>
    <row r="19" spans="1:12" ht="15" customHeight="1">
      <c r="A19" s="249"/>
      <c r="B19" s="176">
        <f>INDEX('Geint lp doelen'!$Q$68:$AT$73,2,$A$4)</f>
        <v>0</v>
      </c>
      <c r="C19" s="178" t="str">
        <f>IF(B19&gt;0,INDEX('Geint lp doelen'!$A$1:$F$64,$B19-1,2),"")</f>
        <v/>
      </c>
      <c r="D19" s="119" t="str">
        <f>IF(B19&gt;0,INDEX('Geint lp doelen'!$A$1:$F$64,$B19-1,3),"")</f>
        <v/>
      </c>
      <c r="E19" s="119"/>
      <c r="F19" s="119"/>
      <c r="G19" s="211"/>
      <c r="H19" s="199"/>
      <c r="I19" s="201"/>
      <c r="J19" s="215"/>
      <c r="K19" s="194"/>
      <c r="L19" s="234"/>
    </row>
    <row r="20" spans="1:12" ht="45" customHeight="1">
      <c r="A20" s="249"/>
      <c r="B20" s="180"/>
      <c r="C20" s="181"/>
      <c r="D20" s="26" t="str">
        <f>IF($B19&gt;0,INDEX('Geint lp doelen'!$A$1:$F$64,$B19,3),"")</f>
        <v/>
      </c>
      <c r="E20" s="26" t="str">
        <f>IF($B19&gt;0,INDEX('Geint lp doelen'!$A$1:$F$64,$B19,4),"")</f>
        <v/>
      </c>
      <c r="F20" s="26" t="str">
        <f>IF($B19&gt;0,INDEX('Geint lp doelen'!$A$1:$F$64,$B19,5),"")</f>
        <v/>
      </c>
      <c r="G20" s="27" t="str">
        <f>IF($B19&gt;0,INDEX('Geint lp doelen'!$A$1:$F$64,$B19,6),"")</f>
        <v/>
      </c>
      <c r="H20" s="200"/>
      <c r="I20" s="195"/>
      <c r="J20" s="216"/>
      <c r="K20" s="194"/>
      <c r="L20" s="234"/>
    </row>
    <row r="21" spans="1:12" ht="15" customHeight="1">
      <c r="A21" s="249"/>
      <c r="B21" s="176">
        <f>INDEX('Geint lp doelen'!$Q$68:$AT$73,3,$A$4)</f>
        <v>0</v>
      </c>
      <c r="C21" s="178" t="str">
        <f>IF(B21&gt;0,INDEX('Geint lp doelen'!$A$1:$F$64,$B21-1,2),"")</f>
        <v/>
      </c>
      <c r="D21" s="119" t="str">
        <f>IF(B21&gt;0,INDEX('Geint lp doelen'!$A$1:$F$64,$B21-1,3),"")</f>
        <v/>
      </c>
      <c r="E21" s="119"/>
      <c r="F21" s="119"/>
      <c r="G21" s="211"/>
      <c r="H21" s="199"/>
      <c r="I21" s="201"/>
      <c r="J21" s="215"/>
      <c r="K21" s="194"/>
      <c r="L21" s="234"/>
    </row>
    <row r="22" spans="1:12" ht="45" customHeight="1">
      <c r="A22" s="249"/>
      <c r="B22" s="180"/>
      <c r="C22" s="181"/>
      <c r="D22" s="26" t="str">
        <f>IF($B21&gt;0,INDEX('Geint lp doelen'!$A$1:$F$64,$B21,3),"")</f>
        <v/>
      </c>
      <c r="E22" s="26" t="str">
        <f>IF($B21&gt;0,INDEX('Geint lp doelen'!$A$1:$F$64,$B21,4),"")</f>
        <v/>
      </c>
      <c r="F22" s="26" t="str">
        <f>IF($B21&gt;0,INDEX('Geint lp doelen'!$A$1:$F$64,$B21,5),"")</f>
        <v/>
      </c>
      <c r="G22" s="27" t="str">
        <f>IF($B21&gt;0,INDEX('Geint lp doelen'!$A$1:$F$64,$B21,6),"")</f>
        <v/>
      </c>
      <c r="H22" s="200"/>
      <c r="I22" s="195"/>
      <c r="J22" s="216"/>
      <c r="K22" s="194"/>
      <c r="L22" s="234"/>
    </row>
    <row r="23" spans="1:12" ht="15" customHeight="1">
      <c r="A23" s="249"/>
      <c r="B23" s="176">
        <f>INDEX('Geint lp doelen'!$Q$68:$AT$73,4,$A$4)</f>
        <v>0</v>
      </c>
      <c r="C23" s="178" t="str">
        <f>IF(B23&gt;0,INDEX('Geint lp doelen'!$A$1:$F$64,$B23-1,2),"")</f>
        <v/>
      </c>
      <c r="D23" s="119" t="str">
        <f>IF(B23&gt;0,INDEX('Geint lp doelen'!$A$1:$F$64,$B23-1,3),"")</f>
        <v/>
      </c>
      <c r="E23" s="119"/>
      <c r="F23" s="119"/>
      <c r="G23" s="211"/>
      <c r="H23" s="199"/>
      <c r="I23" s="201"/>
      <c r="J23" s="215"/>
      <c r="K23" s="194"/>
      <c r="L23" s="234"/>
    </row>
    <row r="24" spans="1:12" ht="45" customHeight="1">
      <c r="A24" s="249"/>
      <c r="B24" s="180"/>
      <c r="C24" s="181"/>
      <c r="D24" s="26" t="str">
        <f>IF($B23&gt;0,INDEX('Geint lp doelen'!$A$1:$F$64,$B23,3),"")</f>
        <v/>
      </c>
      <c r="E24" s="26" t="str">
        <f>IF($B23&gt;0,INDEX('Geint lp doelen'!$A$1:$F$64,$B23,4),"")</f>
        <v/>
      </c>
      <c r="F24" s="26" t="str">
        <f>IF($B23&gt;0,INDEX('Geint lp doelen'!$A$1:$F$64,$B23,5),"")</f>
        <v/>
      </c>
      <c r="G24" s="27" t="str">
        <f>IF($B23&gt;0,INDEX('Geint lp doelen'!$A$1:$F$64,$B23,6),"")</f>
        <v/>
      </c>
      <c r="H24" s="200"/>
      <c r="I24" s="195"/>
      <c r="J24" s="216"/>
      <c r="K24" s="194"/>
      <c r="L24" s="234"/>
    </row>
    <row r="25" spans="1:12" ht="15" customHeight="1">
      <c r="A25" s="249"/>
      <c r="B25" s="176">
        <f>INDEX('Geint lp doelen'!$Q$68:$AT$73,5,$A$4)</f>
        <v>0</v>
      </c>
      <c r="C25" s="178" t="str">
        <f>IF(B25&gt;0,INDEX('Geint lp doelen'!$A$1:$F$64,$B25-1,2),"")</f>
        <v/>
      </c>
      <c r="D25" s="119" t="str">
        <f>IF(B25&gt;0,INDEX('Geint lp doelen'!$A$1:$F$64,$B25-1,3),"")</f>
        <v/>
      </c>
      <c r="E25" s="119"/>
      <c r="F25" s="119"/>
      <c r="G25" s="211"/>
      <c r="H25" s="199"/>
      <c r="I25" s="201"/>
      <c r="J25" s="215"/>
      <c r="K25" s="194"/>
      <c r="L25" s="234"/>
    </row>
    <row r="26" spans="1:12" ht="45" customHeight="1">
      <c r="A26" s="249"/>
      <c r="B26" s="180"/>
      <c r="C26" s="181"/>
      <c r="D26" s="26" t="str">
        <f>IF($B25&gt;0,INDEX('Geint lp doelen'!$A$1:$F$64,$B25,3),"")</f>
        <v/>
      </c>
      <c r="E26" s="26" t="str">
        <f>IF($B25&gt;0,INDEX('Geint lp doelen'!$A$1:$F$64,$B25,4),"")</f>
        <v/>
      </c>
      <c r="F26" s="26" t="str">
        <f>IF($B25&gt;0,INDEX('Geint lp doelen'!$A$1:$F$64,$B25,5),"")</f>
        <v/>
      </c>
      <c r="G26" s="27" t="str">
        <f>IF($B25&gt;0,INDEX('Geint lp doelen'!$A$1:$F$64,$B25,6),"")</f>
        <v/>
      </c>
      <c r="H26" s="200"/>
      <c r="I26" s="195"/>
      <c r="J26" s="216"/>
      <c r="K26" s="194"/>
      <c r="L26" s="234"/>
    </row>
    <row r="27" spans="1:12" ht="15" customHeight="1">
      <c r="A27" s="249"/>
      <c r="B27" s="176">
        <f>INDEX('Geint lp doelen'!$Q$68:$AT$73,6,$A$4)</f>
        <v>0</v>
      </c>
      <c r="C27" s="178" t="str">
        <f>IF(B27&gt;0,INDEX('Geint lp doelen'!$A$1:$F$64,$B27-1,2),"")</f>
        <v/>
      </c>
      <c r="D27" s="119" t="str">
        <f>IF(B27&gt;0,INDEX('Geint lp doelen'!$A$1:$F$64,$B27-1,3),"")</f>
        <v/>
      </c>
      <c r="E27" s="119"/>
      <c r="F27" s="119"/>
      <c r="G27" s="211"/>
      <c r="H27" s="199"/>
      <c r="I27" s="201"/>
      <c r="J27" s="215"/>
      <c r="K27" s="194"/>
      <c r="L27" s="234"/>
    </row>
    <row r="28" spans="1:12" ht="45" customHeight="1" thickBot="1">
      <c r="A28" s="250"/>
      <c r="B28" s="177"/>
      <c r="C28" s="179"/>
      <c r="D28" s="28" t="str">
        <f>IF($B27&gt;0,INDEX('Geint lp doelen'!$A$1:$F$64,$B27,3),"")</f>
        <v/>
      </c>
      <c r="E28" s="28" t="str">
        <f>IF($B27&gt;0,INDEX('Geint lp doelen'!$A$1:$F$64,$B27,4),"")</f>
        <v/>
      </c>
      <c r="F28" s="28" t="str">
        <f>IF($B27&gt;0,INDEX('Geint lp doelen'!$A$1:$F$64,$B27,5),"")</f>
        <v/>
      </c>
      <c r="G28" s="29" t="str">
        <f>IF($B27&gt;0,INDEX('Geint lp doelen'!$A$1:$F$64,$B27,6),"")</f>
        <v/>
      </c>
      <c r="H28" s="206"/>
      <c r="I28" s="207"/>
      <c r="J28" s="218"/>
      <c r="K28" s="235"/>
      <c r="L28" s="236"/>
    </row>
    <row r="29" spans="1:12" ht="15" customHeight="1">
      <c r="A29" s="229" t="s">
        <v>310</v>
      </c>
      <c r="B29" s="182">
        <f>INDEX('Voeten- extra doelen'!$Q$32:$AT$37,1,$A$4)</f>
        <v>6</v>
      </c>
      <c r="C29" s="184" t="str">
        <f>IF(B29&gt;0,INDEX('Voeten- extra doelen'!$A$1:$F$14,$B29-1,2),"")</f>
        <v>E2</v>
      </c>
      <c r="D29" s="152" t="str">
        <f>IF(B29&gt;0,INDEX('Voeten- extra doelen'!$A$1:$F$28,$B29-1,3),"")</f>
        <v>De brugconstructie is in staat om de opgelegde massa te dragen.</v>
      </c>
      <c r="E29" s="152"/>
      <c r="F29" s="152"/>
      <c r="G29" s="153"/>
      <c r="H29" s="219"/>
      <c r="I29" s="220"/>
      <c r="J29" s="221"/>
      <c r="K29" s="237"/>
      <c r="L29" s="238"/>
    </row>
    <row r="30" spans="1:12" ht="45" customHeight="1">
      <c r="A30" s="230"/>
      <c r="B30" s="183"/>
      <c r="C30" s="185"/>
      <c r="D30" s="30" t="str">
        <f>IF($B29&gt;0,INDEX('Voeten- extra doelen'!$A$1:$F$28,$B29,3),"")</f>
        <v>De constructie draagt minder dan 200 g.</v>
      </c>
      <c r="E30" s="30" t="str">
        <f>IF($B29&gt;0,INDEX('Voeten- extra doelen'!$A$1:$F$28,$B29,4),"")</f>
        <v>De constructie draagt tussen 200 g en 500 g.</v>
      </c>
      <c r="F30" s="30" t="str">
        <f>IF($B29&gt;0,INDEX('Voeten- extra doelen'!$A$1:$F$28,$B29,5),"")</f>
        <v>De constructie draagt tussen 500 g en 700 g.</v>
      </c>
      <c r="G30" s="31" t="str">
        <f>IF($B29&gt;0,INDEX('Voeten- extra doelen'!$A$1:$F$28,$B29,6),"")</f>
        <v>De constructie draagt meer dan 700 g.</v>
      </c>
      <c r="H30" s="200"/>
      <c r="I30" s="195"/>
      <c r="J30" s="216"/>
      <c r="K30" s="194"/>
      <c r="L30" s="234"/>
    </row>
    <row r="31" spans="1:12" ht="15" customHeight="1">
      <c r="A31" s="230"/>
      <c r="B31" s="183">
        <f>INDEX('Voeten- extra doelen'!$Q$32:$AT$37,2,$A$4)</f>
        <v>0</v>
      </c>
      <c r="C31" s="185" t="str">
        <f>IF(B31&gt;0,INDEX('Voeten- extra doelen'!$A$1:$F$14,$B31-1,2),"")</f>
        <v/>
      </c>
      <c r="D31" s="155" t="str">
        <f>IF(B31&gt;0,INDEX('Voeten- extra doelen'!$A$1:$F$28,$B31-1,3),"")</f>
        <v/>
      </c>
      <c r="E31" s="155"/>
      <c r="F31" s="155"/>
      <c r="G31" s="156"/>
      <c r="H31" s="199"/>
      <c r="I31" s="201"/>
      <c r="J31" s="215"/>
      <c r="K31" s="194"/>
      <c r="L31" s="234"/>
    </row>
    <row r="32" spans="1:12" ht="45" customHeight="1">
      <c r="A32" s="230"/>
      <c r="B32" s="183"/>
      <c r="C32" s="185"/>
      <c r="D32" s="30" t="str">
        <f>IF($B31&gt;0,INDEX('Voeten- extra doelen'!$A$1:$F$28,$B31,3),"")</f>
        <v/>
      </c>
      <c r="E32" s="30" t="str">
        <f>IF($B31&gt;0,INDEX('Voeten- extra doelen'!$A$1:$F$28,$B31,4),"")</f>
        <v/>
      </c>
      <c r="F32" s="30" t="str">
        <f>IF($B31&gt;0,INDEX('Voeten- extra doelen'!$A$1:$F$28,$B31,5),"")</f>
        <v/>
      </c>
      <c r="G32" s="31" t="str">
        <f>IF($B31&gt;0,INDEX('Voeten- extra doelen'!$A$1:$F$28,$B31,6),"")</f>
        <v/>
      </c>
      <c r="H32" s="200"/>
      <c r="I32" s="195"/>
      <c r="J32" s="216"/>
      <c r="K32" s="194"/>
      <c r="L32" s="234"/>
    </row>
    <row r="33" spans="1:12" ht="15" customHeight="1">
      <c r="A33" s="230"/>
      <c r="B33" s="183">
        <f>INDEX('Voeten- extra doelen'!$Q$32:$AT$37,3,$A$4)</f>
        <v>0</v>
      </c>
      <c r="C33" s="185" t="str">
        <f>IF(B33&gt;0,INDEX('Voeten- extra doelen'!$A$1:$F$14,$B33-1,2),"")</f>
        <v/>
      </c>
      <c r="D33" s="155" t="str">
        <f>IF(B33&gt;0,INDEX('Voeten- extra doelen'!$A$1:$F$28,$B33-1,3),"")</f>
        <v/>
      </c>
      <c r="E33" s="155"/>
      <c r="F33" s="155"/>
      <c r="G33" s="156"/>
      <c r="H33" s="199"/>
      <c r="I33" s="201"/>
      <c r="J33" s="215"/>
      <c r="K33" s="194"/>
      <c r="L33" s="234"/>
    </row>
    <row r="34" spans="1:12" ht="45" customHeight="1" thickBot="1">
      <c r="A34" s="231"/>
      <c r="B34" s="186"/>
      <c r="C34" s="187"/>
      <c r="D34" s="32" t="str">
        <f>IF($B33&gt;0,INDEX('Voeten- extra doelen'!$A$1:$F$28,$B33,3),"")</f>
        <v/>
      </c>
      <c r="E34" s="32" t="str">
        <f>IF($B33&gt;0,INDEX('Voeten- extra doelen'!$A$1:$F$28,$B33,4),"")</f>
        <v/>
      </c>
      <c r="F34" s="32" t="str">
        <f>IF($B33&gt;0,INDEX('Voeten- extra doelen'!$A$1:$F$28,$B33,5),"")</f>
        <v/>
      </c>
      <c r="G34" s="33" t="str">
        <f>IF($B33&gt;0,INDEX('Voeten- extra doelen'!$A$1:$F$28,$B33,6),"")</f>
        <v/>
      </c>
      <c r="H34" s="206"/>
      <c r="I34" s="207"/>
      <c r="J34" s="218"/>
      <c r="K34" s="194"/>
      <c r="L34" s="234"/>
    </row>
    <row r="35" spans="1:12" ht="15" customHeight="1">
      <c r="A35" s="168" t="s">
        <v>351</v>
      </c>
      <c r="B35" s="169">
        <f>INDEX('Voeten- extra doelen'!$Q$40:$AT$45,1,$A$4)</f>
        <v>16</v>
      </c>
      <c r="C35" s="173" t="str">
        <f>IF(B35&gt;0,INDEX('Voeten- extra doelen'!$A$1:$F$28,$B35-1,2),"")</f>
        <v>GS4</v>
      </c>
      <c r="D35" s="159" t="str">
        <f>IF(B35&gt;0,INDEX('Voeten- extra doelen'!$A$1:$F$28,$B35-1,3),"")</f>
        <v>Doorzettingsvermogen : blijven, ondanks moeilijkheden, een doel nastreven.</v>
      </c>
      <c r="E35" s="159"/>
      <c r="F35" s="159"/>
      <c r="G35" s="232"/>
      <c r="H35" s="219"/>
      <c r="I35" s="220"/>
      <c r="J35" s="221"/>
      <c r="K35" s="194"/>
      <c r="L35" s="234"/>
    </row>
    <row r="36" spans="1:12" ht="45" customHeight="1">
      <c r="A36" s="145"/>
      <c r="B36" s="158"/>
      <c r="C36" s="172"/>
      <c r="D36" s="34" t="str">
        <f>IF($B35&gt;0,INDEX('Voeten- extra doelen'!$A$1:$F$28,$B35,3),"")</f>
        <v>Het nastreven van een doel lukt zelden.  Er wordt snel opgegeven.</v>
      </c>
      <c r="E36" s="34" t="str">
        <f>IF($B35&gt;0,INDEX('Voeten- extra doelen'!$A$1:$F$28,$B35,4),"")</f>
        <v xml:space="preserve"> </v>
      </c>
      <c r="F36" s="34" t="str">
        <f>IF($B35&gt;0,INDEX('Voeten- extra doelen'!$A$1:$F$28,$B35,5),"")</f>
        <v>Er is externe aanmoediging nodig om een doel na te streven.</v>
      </c>
      <c r="G36" s="35" t="str">
        <f>IF($B35&gt;0,INDEX('Voeten- extra doelen'!$A$1:$F$28,$B35,6),"")</f>
        <v>Het doorzetten bij het nastreven van een doel lukt zelfstandig.</v>
      </c>
      <c r="H36" s="200"/>
      <c r="I36" s="195"/>
      <c r="J36" s="216"/>
      <c r="K36" s="194"/>
      <c r="L36" s="234"/>
    </row>
    <row r="37" spans="1:12" ht="15" customHeight="1">
      <c r="A37" s="145"/>
      <c r="B37" s="170">
        <f>INDEX('Voeten- extra doelen'!$Q$40:$AT$45,2,$A$4)</f>
        <v>0</v>
      </c>
      <c r="C37" s="171" t="str">
        <f>IF(B37&gt;0,INDEX('Voeten- extra doelen'!$A$1:$F$28,$B37-1,2),"")</f>
        <v/>
      </c>
      <c r="D37" s="124" t="str">
        <f>IF(B37&gt;0,INDEX('Voeten- extra doelen'!$A$1:$F$28,$B37-1,3),"")</f>
        <v/>
      </c>
      <c r="E37" s="124"/>
      <c r="F37" s="124"/>
      <c r="G37" s="233"/>
      <c r="H37" s="199"/>
      <c r="I37" s="201"/>
      <c r="J37" s="215"/>
      <c r="K37" s="194"/>
      <c r="L37" s="234"/>
    </row>
    <row r="38" spans="1:12" ht="45" customHeight="1">
      <c r="A38" s="145"/>
      <c r="B38" s="158"/>
      <c r="C38" s="172"/>
      <c r="D38" s="34" t="str">
        <f>IF($B37&gt;0,INDEX('Voeten- extra doelen'!$A$1:$F$28,$B37,3),"")</f>
        <v/>
      </c>
      <c r="E38" s="34" t="str">
        <f>IF($B37&gt;0,INDEX('Voeten- extra doelen'!$A$1:$F$28,$B37,4),"")</f>
        <v/>
      </c>
      <c r="F38" s="34" t="str">
        <f>IF($B37&gt;0,INDEX('Voeten- extra doelen'!$A$1:$F$28,$B37,5),"")</f>
        <v/>
      </c>
      <c r="G38" s="35" t="str">
        <f>IF($B37&gt;0,INDEX('Voeten- extra doelen'!$A$1:$F$28,$B37,6),"")</f>
        <v/>
      </c>
      <c r="H38" s="200"/>
      <c r="I38" s="195"/>
      <c r="J38" s="216"/>
      <c r="K38" s="194"/>
      <c r="L38" s="234"/>
    </row>
    <row r="39" spans="1:12" ht="15" customHeight="1">
      <c r="A39" s="145"/>
      <c r="B39" s="170">
        <f>INDEX('Voeten- extra doelen'!$Q$40:$AT$45,3,$A$4)</f>
        <v>0</v>
      </c>
      <c r="C39" s="171" t="str">
        <f>IF(B39&gt;0,INDEX('Voeten- extra doelen'!$A$1:$F$28,$B39-1,2),"")</f>
        <v/>
      </c>
      <c r="D39" s="124" t="str">
        <f>IF(B39&gt;0,INDEX('Voeten- extra doelen'!$A$1:$F$28,$B39-1,3),"")</f>
        <v/>
      </c>
      <c r="E39" s="124"/>
      <c r="F39" s="124"/>
      <c r="G39" s="233"/>
      <c r="H39" s="199"/>
      <c r="I39" s="201"/>
      <c r="J39" s="215"/>
      <c r="K39" s="194"/>
      <c r="L39" s="234"/>
    </row>
    <row r="40" spans="1:12" ht="45" customHeight="1" thickBot="1">
      <c r="A40" s="146"/>
      <c r="B40" s="174"/>
      <c r="C40" s="175"/>
      <c r="D40" s="36" t="str">
        <f>IF($B39&gt;0,INDEX('Voeten- extra doelen'!$A$1:$F$28,$B39,3),"")</f>
        <v/>
      </c>
      <c r="E40" s="36" t="str">
        <f>IF($B39&gt;0,INDEX('Voeten- extra doelen'!$A$1:$F$28,$B39,4),"")</f>
        <v/>
      </c>
      <c r="F40" s="36" t="str">
        <f>IF($B39&gt;0,INDEX('Voeten- extra doelen'!$A$1:$F$28,$B39,5),"")</f>
        <v/>
      </c>
      <c r="G40" s="37" t="str">
        <f>IF($B39&gt;0,INDEX('Voeten- extra doelen'!$A$1:$F$28,$B39,6),"")</f>
        <v/>
      </c>
      <c r="H40" s="206"/>
      <c r="I40" s="207"/>
      <c r="J40" s="218"/>
      <c r="K40" s="235"/>
      <c r="L40" s="236"/>
    </row>
  </sheetData>
  <sheetProtection algorithmName="SHA-512" hashValue="pmf1ghCJY4GojBFi2nlso/U+wIZge0W/AC2cACbgMnt5tkH8BSHFES1ZRGG4lEL95kJbtc4Y5zUVs+Y38rCpiw==" saltValue="86c6IMgfpyqJs8tU6aR3pQ==" spinCount="100000" sheet="1" objects="1" scenarios="1" selectLockedCells="1"/>
  <protectedRanges>
    <protectedRange algorithmName="SHA-512" hashValue="JGa06/nGCbafrPtR+Q86i/syAQsr9W8tu64+LKh5lbFfqGDbzw9hYczoDVmGLrvu9YV4QDOgoCMvQCUKnvOb+A==" saltValue="9wNitv1JkDHTz/wo9L4DeQ==" spinCount="100000" sqref="A5:G40" name="Bereik1"/>
  </protectedRanges>
  <mergeCells count="141">
    <mergeCell ref="D3:G3"/>
    <mergeCell ref="B5:B6"/>
    <mergeCell ref="C5:C6"/>
    <mergeCell ref="D5:G5"/>
    <mergeCell ref="H5:H6"/>
    <mergeCell ref="I5:I6"/>
    <mergeCell ref="J5:J6"/>
    <mergeCell ref="J13:J14"/>
    <mergeCell ref="J7:J8"/>
    <mergeCell ref="B9:B10"/>
    <mergeCell ref="C9:C10"/>
    <mergeCell ref="D9:G9"/>
    <mergeCell ref="B11:B12"/>
    <mergeCell ref="C11:C12"/>
    <mergeCell ref="D11:G11"/>
    <mergeCell ref="B7:B8"/>
    <mergeCell ref="C7:C8"/>
    <mergeCell ref="D7:G7"/>
    <mergeCell ref="H7:H8"/>
    <mergeCell ref="I7:I8"/>
    <mergeCell ref="I17:I18"/>
    <mergeCell ref="J17:J18"/>
    <mergeCell ref="B15:B16"/>
    <mergeCell ref="C15:C16"/>
    <mergeCell ref="D15:G15"/>
    <mergeCell ref="H15:H16"/>
    <mergeCell ref="I15:I16"/>
    <mergeCell ref="B13:B14"/>
    <mergeCell ref="C13:C14"/>
    <mergeCell ref="D13:G13"/>
    <mergeCell ref="H13:H14"/>
    <mergeCell ref="I13:I14"/>
    <mergeCell ref="A29:A34"/>
    <mergeCell ref="D23:G23"/>
    <mergeCell ref="H23:H24"/>
    <mergeCell ref="I23:I24"/>
    <mergeCell ref="J23:J24"/>
    <mergeCell ref="J25:J26"/>
    <mergeCell ref="I19:I20"/>
    <mergeCell ref="J19:J20"/>
    <mergeCell ref="B21:B22"/>
    <mergeCell ref="C21:C22"/>
    <mergeCell ref="D21:G21"/>
    <mergeCell ref="H21:H22"/>
    <mergeCell ref="I21:I22"/>
    <mergeCell ref="J21:J22"/>
    <mergeCell ref="B23:B24"/>
    <mergeCell ref="B19:B20"/>
    <mergeCell ref="C19:C20"/>
    <mergeCell ref="D19:G19"/>
    <mergeCell ref="H19:H20"/>
    <mergeCell ref="C23:C24"/>
    <mergeCell ref="L1:L3"/>
    <mergeCell ref="H2:H4"/>
    <mergeCell ref="I2:I4"/>
    <mergeCell ref="J2:J4"/>
    <mergeCell ref="A3:C3"/>
    <mergeCell ref="A4:C4"/>
    <mergeCell ref="K4:L4"/>
    <mergeCell ref="I31:I32"/>
    <mergeCell ref="J31:J32"/>
    <mergeCell ref="A1:D2"/>
    <mergeCell ref="H1:J1"/>
    <mergeCell ref="K1:K3"/>
    <mergeCell ref="A5:A16"/>
    <mergeCell ref="K5:L6"/>
    <mergeCell ref="K7:L8"/>
    <mergeCell ref="H9:H10"/>
    <mergeCell ref="I9:I10"/>
    <mergeCell ref="J9:J10"/>
    <mergeCell ref="K9:L10"/>
    <mergeCell ref="H11:H12"/>
    <mergeCell ref="I11:I12"/>
    <mergeCell ref="J11:J12"/>
    <mergeCell ref="K11:L12"/>
    <mergeCell ref="I27:I28"/>
    <mergeCell ref="K13:L14"/>
    <mergeCell ref="K15:L16"/>
    <mergeCell ref="A17:A28"/>
    <mergeCell ref="K17:L18"/>
    <mergeCell ref="K19:L20"/>
    <mergeCell ref="K21:L22"/>
    <mergeCell ref="K23:L24"/>
    <mergeCell ref="K25:L26"/>
    <mergeCell ref="K27:L28"/>
    <mergeCell ref="J27:J28"/>
    <mergeCell ref="B25:B26"/>
    <mergeCell ref="C25:C26"/>
    <mergeCell ref="D25:G25"/>
    <mergeCell ref="H25:H26"/>
    <mergeCell ref="I25:I26"/>
    <mergeCell ref="B27:B28"/>
    <mergeCell ref="C27:C28"/>
    <mergeCell ref="D27:G27"/>
    <mergeCell ref="H27:H28"/>
    <mergeCell ref="J15:J16"/>
    <mergeCell ref="B17:B18"/>
    <mergeCell ref="C17:C18"/>
    <mergeCell ref="D17:G17"/>
    <mergeCell ref="H17:H18"/>
    <mergeCell ref="K29:L30"/>
    <mergeCell ref="K31:L32"/>
    <mergeCell ref="B33:B34"/>
    <mergeCell ref="C33:C34"/>
    <mergeCell ref="D33:G33"/>
    <mergeCell ref="H33:H34"/>
    <mergeCell ref="I33:I34"/>
    <mergeCell ref="J33:J34"/>
    <mergeCell ref="K33:L34"/>
    <mergeCell ref="B29:B30"/>
    <mergeCell ref="C29:C30"/>
    <mergeCell ref="D29:G29"/>
    <mergeCell ref="H29:H30"/>
    <mergeCell ref="I29:I30"/>
    <mergeCell ref="J29:J30"/>
    <mergeCell ref="B31:B32"/>
    <mergeCell ref="C31:C32"/>
    <mergeCell ref="D31:G31"/>
    <mergeCell ref="H31:H32"/>
    <mergeCell ref="A35:A40"/>
    <mergeCell ref="B35:B36"/>
    <mergeCell ref="C35:C36"/>
    <mergeCell ref="D35:G35"/>
    <mergeCell ref="H35:H36"/>
    <mergeCell ref="B39:B40"/>
    <mergeCell ref="C39:C40"/>
    <mergeCell ref="D39:G39"/>
    <mergeCell ref="H39:H40"/>
    <mergeCell ref="I39:I40"/>
    <mergeCell ref="J39:J40"/>
    <mergeCell ref="K39:L40"/>
    <mergeCell ref="I35:I36"/>
    <mergeCell ref="J35:J36"/>
    <mergeCell ref="K35:L36"/>
    <mergeCell ref="B37:B38"/>
    <mergeCell ref="C37:C38"/>
    <mergeCell ref="D37:G37"/>
    <mergeCell ref="H37:H38"/>
    <mergeCell ref="I37:I38"/>
    <mergeCell ref="J37:J38"/>
    <mergeCell ref="K37:L38"/>
  </mergeCells>
  <dataValidations count="1">
    <dataValidation type="list" showInputMessage="1" showErrorMessage="1" sqref="H5:J40">
      <formula1>Keuzes</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1BC978CBC9AE841B04F356388282EB0" ma:contentTypeVersion="2" ma:contentTypeDescription="Een nieuw document maken." ma:contentTypeScope="" ma:versionID="a3a13d51d1624a2b7aeda5e2dbb43af1">
  <xsd:schema xmlns:xsd="http://www.w3.org/2001/XMLSchema" xmlns:xs="http://www.w3.org/2001/XMLSchema" xmlns:p="http://schemas.microsoft.com/office/2006/metadata/properties" xmlns:ns2="b2a50882-02ec-4d9a-a3a2-2eac45008028" targetNamespace="http://schemas.microsoft.com/office/2006/metadata/properties" ma:root="true" ma:fieldsID="7008e0877783e227da9faab73d1534bc" ns2:_="">
    <xsd:import namespace="b2a50882-02ec-4d9a-a3a2-2eac45008028"/>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a50882-02ec-4d9a-a3a2-2eac45008028"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C03F967-2029-4848-BC07-341211517D7D}">
  <ds:schemaRefs>
    <ds:schemaRef ds:uri="http://schemas.microsoft.com/sharepoint/v3/contenttype/forms"/>
  </ds:schemaRefs>
</ds:datastoreItem>
</file>

<file path=customXml/itemProps2.xml><?xml version="1.0" encoding="utf-8"?>
<ds:datastoreItem xmlns:ds="http://schemas.openxmlformats.org/officeDocument/2006/customXml" ds:itemID="{1AF6577B-8E10-4502-8B15-64383CB28F69}">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22DC9F8-1175-4ACC-8003-53E9D8C4DA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a50882-02ec-4d9a-a3a2-2eac450080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12</vt:i4>
      </vt:variant>
      <vt:variant>
        <vt:lpstr>Benoemde bereiken</vt:lpstr>
      </vt:variant>
      <vt:variant>
        <vt:i4>2</vt:i4>
      </vt:variant>
    </vt:vector>
  </HeadingPairs>
  <TitlesOfParts>
    <vt:vector size="14" baseType="lpstr">
      <vt:lpstr>info</vt:lpstr>
      <vt:lpstr>STEM doelen</vt:lpstr>
      <vt:lpstr>Geint lp doelen</vt:lpstr>
      <vt:lpstr>Voeten- extra doelen</vt:lpstr>
      <vt:lpstr>PL1</vt:lpstr>
      <vt:lpstr>PG1</vt:lpstr>
      <vt:lpstr>PGC1</vt:lpstr>
      <vt:lpstr>PGCT1</vt:lpstr>
      <vt:lpstr>PL2</vt:lpstr>
      <vt:lpstr>PG3</vt:lpstr>
      <vt:lpstr>PGC4</vt:lpstr>
      <vt:lpstr>PGCT5</vt:lpstr>
      <vt:lpstr>keuze</vt:lpstr>
      <vt:lpstr>Keuzes</vt:lpstr>
    </vt:vector>
  </TitlesOfParts>
  <Company>Hewlett-Packard</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STEM</dc:creator>
  <cp:lastModifiedBy>x</cp:lastModifiedBy>
  <cp:revision/>
  <dcterms:created xsi:type="dcterms:W3CDTF">2016-03-13T13:27:33Z</dcterms:created>
  <dcterms:modified xsi:type="dcterms:W3CDTF">2017-05-17T14:48:20Z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0x010100C1BC978CBC9AE841B04F356388282EB0</vt:lpwstr>
  </property>
</Properties>
</file>